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075" windowHeight="6840"/>
  </bookViews>
  <sheets>
    <sheet name="パレート図" sheetId="7" r:id="rId1"/>
    <sheet name="Sheet1" sheetId="1" r:id="rId2"/>
    <sheet name="Sheet1 (2)" sheetId="4" r:id="rId3"/>
    <sheet name="Graph2" sheetId="6" r:id="rId4"/>
    <sheet name="Sheet4" sheetId="5" r:id="rId5"/>
    <sheet name="Sheet3" sheetId="3" r:id="rId6"/>
  </sheets>
  <definedNames>
    <definedName name="_xlnm._FilterDatabase" localSheetId="2" hidden="1">'Sheet1 (2)'!$B$32:$E$59</definedName>
  </definedNames>
  <calcPr calcId="145621"/>
</workbook>
</file>

<file path=xl/calcChain.xml><?xml version="1.0" encoding="utf-8"?>
<calcChain xmlns="http://schemas.openxmlformats.org/spreadsheetml/2006/main">
  <c r="P6" i="3" l="1"/>
  <c r="P7" i="3"/>
  <c r="P8" i="3" s="1"/>
  <c r="P9" i="3" s="1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5" i="3"/>
  <c r="P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4" i="3"/>
  <c r="N30" i="3"/>
  <c r="N26" i="3"/>
  <c r="N27" i="3"/>
  <c r="N24" i="3"/>
  <c r="N23" i="3"/>
  <c r="N13" i="3"/>
  <c r="N15" i="3"/>
  <c r="N16" i="3"/>
  <c r="N18" i="3"/>
  <c r="N21" i="3"/>
  <c r="N12" i="3"/>
  <c r="N14" i="3"/>
  <c r="N25" i="3"/>
  <c r="N19" i="3"/>
  <c r="N8" i="3"/>
  <c r="N10" i="3"/>
  <c r="N20" i="3"/>
  <c r="N17" i="3"/>
  <c r="N6" i="3"/>
  <c r="N28" i="3"/>
  <c r="N7" i="3"/>
  <c r="N5" i="3"/>
  <c r="N22" i="3"/>
  <c r="N11" i="3"/>
  <c r="N9" i="3"/>
  <c r="N4" i="3"/>
  <c r="O6" i="1"/>
  <c r="C32" i="1"/>
  <c r="D32" i="1"/>
  <c r="O32" i="1" s="1"/>
  <c r="E32" i="1"/>
  <c r="F32" i="1"/>
  <c r="G32" i="1"/>
  <c r="H32" i="1"/>
  <c r="I32" i="1"/>
  <c r="J32" i="1"/>
  <c r="K32" i="1"/>
  <c r="L32" i="1"/>
  <c r="M32" i="1"/>
  <c r="N32" i="1"/>
  <c r="O7" i="1"/>
  <c r="P7" i="1"/>
  <c r="O8" i="1"/>
  <c r="O9" i="1"/>
  <c r="O10" i="1"/>
  <c r="O11" i="1"/>
  <c r="O12" i="1"/>
  <c r="O13" i="1"/>
  <c r="O14" i="1"/>
  <c r="O15" i="1"/>
  <c r="P15" i="1"/>
  <c r="O16" i="1"/>
  <c r="O17" i="1"/>
  <c r="O18" i="1"/>
  <c r="O19" i="1"/>
  <c r="O20" i="1"/>
  <c r="O21" i="1"/>
  <c r="O22" i="1"/>
  <c r="O23" i="1"/>
  <c r="P23" i="1"/>
  <c r="O24" i="1"/>
  <c r="O25" i="1"/>
  <c r="O26" i="1"/>
  <c r="O27" i="1"/>
  <c r="O28" i="1"/>
  <c r="O29" i="1"/>
  <c r="O30" i="1"/>
  <c r="O31" i="1"/>
  <c r="P31" i="1"/>
  <c r="O4" i="4"/>
  <c r="C30" i="4"/>
  <c r="D30" i="4"/>
  <c r="E30" i="4"/>
  <c r="F30" i="4"/>
  <c r="G30" i="4"/>
  <c r="H30" i="4"/>
  <c r="I30" i="4"/>
  <c r="J30" i="4"/>
  <c r="K30" i="4"/>
  <c r="L30" i="4"/>
  <c r="M30" i="4"/>
  <c r="N30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C55" i="4" l="1"/>
  <c r="C51" i="4"/>
  <c r="P22" i="4"/>
  <c r="C47" i="4"/>
  <c r="C39" i="4"/>
  <c r="P10" i="4"/>
  <c r="P6" i="4"/>
  <c r="P8" i="1"/>
  <c r="P10" i="1"/>
  <c r="P12" i="1"/>
  <c r="P14" i="1"/>
  <c r="P16" i="1"/>
  <c r="P18" i="1"/>
  <c r="P20" i="1"/>
  <c r="P22" i="1"/>
  <c r="P24" i="1"/>
  <c r="P26" i="1"/>
  <c r="P28" i="1"/>
  <c r="P30" i="1"/>
  <c r="C58" i="4"/>
  <c r="C54" i="4"/>
  <c r="C50" i="4"/>
  <c r="C42" i="4"/>
  <c r="C38" i="4"/>
  <c r="C34" i="4"/>
  <c r="O30" i="4"/>
  <c r="P25" i="1"/>
  <c r="P17" i="1"/>
  <c r="P9" i="1"/>
  <c r="P28" i="4"/>
  <c r="C57" i="4"/>
  <c r="P24" i="4"/>
  <c r="C53" i="4"/>
  <c r="P20" i="4"/>
  <c r="C49" i="4"/>
  <c r="P16" i="4"/>
  <c r="C45" i="4"/>
  <c r="P12" i="4"/>
  <c r="C41" i="4"/>
  <c r="P8" i="4"/>
  <c r="C37" i="4"/>
  <c r="P27" i="1"/>
  <c r="P19" i="1"/>
  <c r="P11" i="1"/>
  <c r="P6" i="1"/>
  <c r="C43" i="4"/>
  <c r="P14" i="4"/>
  <c r="C56" i="4"/>
  <c r="C52" i="4"/>
  <c r="C48" i="4"/>
  <c r="C44" i="4"/>
  <c r="C40" i="4"/>
  <c r="C36" i="4"/>
  <c r="P29" i="1"/>
  <c r="P21" i="1"/>
  <c r="P13" i="1"/>
  <c r="P7" i="4"/>
  <c r="P5" i="4"/>
  <c r="P9" i="4" l="1"/>
  <c r="P13" i="4"/>
  <c r="P17" i="4"/>
  <c r="P11" i="4"/>
  <c r="P21" i="4"/>
  <c r="P29" i="4"/>
  <c r="P4" i="4"/>
  <c r="P15" i="4"/>
  <c r="P23" i="4"/>
  <c r="C33" i="4"/>
  <c r="D33" i="4" s="1"/>
  <c r="P27" i="4"/>
  <c r="P19" i="4"/>
  <c r="P25" i="4"/>
  <c r="C46" i="4"/>
  <c r="C35" i="4"/>
  <c r="P18" i="4"/>
  <c r="P26" i="4"/>
  <c r="P32" i="1"/>
  <c r="P30" i="4" l="1"/>
  <c r="Q4" i="4"/>
  <c r="E33" i="4"/>
  <c r="D34" i="4"/>
  <c r="D35" i="4" l="1"/>
  <c r="E34" i="4"/>
  <c r="Q5" i="4"/>
  <c r="R4" i="4"/>
  <c r="D36" i="4" l="1"/>
  <c r="E35" i="4"/>
  <c r="R5" i="4"/>
  <c r="Q6" i="4"/>
  <c r="D37" i="4" l="1"/>
  <c r="E36" i="4"/>
  <c r="Q7" i="4"/>
  <c r="R6" i="4"/>
  <c r="E37" i="4" l="1"/>
  <c r="D38" i="4"/>
  <c r="R7" i="4"/>
  <c r="Q8" i="4"/>
  <c r="Q9" i="4" l="1"/>
  <c r="R8" i="4"/>
  <c r="D39" i="4"/>
  <c r="E38" i="4"/>
  <c r="Q10" i="4" l="1"/>
  <c r="R9" i="4"/>
  <c r="D40" i="4"/>
  <c r="E39" i="4"/>
  <c r="D41" i="4" l="1"/>
  <c r="E40" i="4"/>
  <c r="R10" i="4"/>
  <c r="Q11" i="4"/>
  <c r="R11" i="4" l="1"/>
  <c r="Q12" i="4"/>
  <c r="E41" i="4"/>
  <c r="D42" i="4"/>
  <c r="Q13" i="4" l="1"/>
  <c r="R12" i="4"/>
  <c r="D43" i="4"/>
  <c r="E42" i="4"/>
  <c r="D44" i="4" l="1"/>
  <c r="E43" i="4"/>
  <c r="Q14" i="4"/>
  <c r="R13" i="4"/>
  <c r="R14" i="4" l="1"/>
  <c r="Q15" i="4"/>
  <c r="E44" i="4"/>
  <c r="D45" i="4"/>
  <c r="E45" i="4" l="1"/>
  <c r="D46" i="4"/>
  <c r="R15" i="4"/>
  <c r="Q16" i="4"/>
  <c r="D47" i="4" l="1"/>
  <c r="E46" i="4"/>
  <c r="Q17" i="4"/>
  <c r="R16" i="4"/>
  <c r="Q18" i="4" l="1"/>
  <c r="R17" i="4"/>
  <c r="D48" i="4"/>
  <c r="E47" i="4"/>
  <c r="E48" i="4" l="1"/>
  <c r="D49" i="4"/>
  <c r="R18" i="4"/>
  <c r="Q19" i="4"/>
  <c r="R19" i="4" l="1"/>
  <c r="Q20" i="4"/>
  <c r="E49" i="4"/>
  <c r="D50" i="4"/>
  <c r="Q21" i="4" l="1"/>
  <c r="R20" i="4"/>
  <c r="D51" i="4"/>
  <c r="E50" i="4"/>
  <c r="D52" i="4" l="1"/>
  <c r="E51" i="4"/>
  <c r="R21" i="4"/>
  <c r="Q22" i="4"/>
  <c r="R22" i="4" l="1"/>
  <c r="Q23" i="4"/>
  <c r="D53" i="4"/>
  <c r="E52" i="4"/>
  <c r="R23" i="4" l="1"/>
  <c r="Q24" i="4"/>
  <c r="E53" i="4"/>
  <c r="D54" i="4"/>
  <c r="D55" i="4" l="1"/>
  <c r="E54" i="4"/>
  <c r="Q25" i="4"/>
  <c r="R24" i="4"/>
  <c r="Q26" i="4" l="1"/>
  <c r="R25" i="4"/>
  <c r="D56" i="4"/>
  <c r="E55" i="4"/>
  <c r="D57" i="4" l="1"/>
  <c r="E56" i="4"/>
  <c r="R26" i="4"/>
  <c r="Q27" i="4"/>
  <c r="Q28" i="4" l="1"/>
  <c r="R27" i="4"/>
  <c r="E57" i="4"/>
  <c r="D58" i="4"/>
  <c r="E58" i="4" s="1"/>
  <c r="Q29" i="4" l="1"/>
  <c r="R29" i="4" s="1"/>
  <c r="R28" i="4"/>
</calcChain>
</file>

<file path=xl/sharedStrings.xml><?xml version="1.0" encoding="utf-8"?>
<sst xmlns="http://schemas.openxmlformats.org/spreadsheetml/2006/main" count="174" uniqueCount="110">
  <si>
    <t>カー用品A店</t>
    <rPh sb="2" eb="4">
      <t>ヨウヒン</t>
    </rPh>
    <rPh sb="5" eb="6">
      <t>テン</t>
    </rPh>
    <phoneticPr fontId="2"/>
  </si>
  <si>
    <t>月別部門別売上分析表</t>
    <rPh sb="0" eb="2">
      <t>ツキベツ</t>
    </rPh>
    <rPh sb="2" eb="5">
      <t>ブモンベツ</t>
    </rPh>
    <rPh sb="5" eb="7">
      <t>ウリアゲ</t>
    </rPh>
    <rPh sb="7" eb="9">
      <t>ブンセキ</t>
    </rPh>
    <rPh sb="9" eb="10">
      <t>ヒョウ</t>
    </rPh>
    <phoneticPr fontId="2"/>
  </si>
  <si>
    <t>NO.</t>
    <phoneticPr fontId="2"/>
  </si>
  <si>
    <t>単品名</t>
    <rPh sb="0" eb="2">
      <t>タンピン</t>
    </rPh>
    <rPh sb="2" eb="3">
      <t>メイ</t>
    </rPh>
    <phoneticPr fontId="2"/>
  </si>
  <si>
    <t>H11/１０月</t>
    <rPh sb="4" eb="7">
      <t>１０ガツ</t>
    </rPh>
    <phoneticPr fontId="2"/>
  </si>
  <si>
    <t>１１月</t>
    <rPh sb="0" eb="3">
      <t>１１ガツ</t>
    </rPh>
    <phoneticPr fontId="2"/>
  </si>
  <si>
    <t>１２月</t>
    <rPh sb="0" eb="3">
      <t>１２ガツ</t>
    </rPh>
    <phoneticPr fontId="2"/>
  </si>
  <si>
    <t>H１２/１月</t>
    <rPh sb="5" eb="6">
      <t>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</si>
  <si>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</si>
  <si>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</si>
  <si>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４月</t>
  </si>
  <si>
    <t>５月</t>
  </si>
  <si>
    <t>６月</t>
  </si>
  <si>
    <t>７月</t>
  </si>
  <si>
    <t>８月</t>
  </si>
  <si>
    <t>９月</t>
  </si>
  <si>
    <t>年計</t>
    <rPh sb="0" eb="1">
      <t>ネン</t>
    </rPh>
    <rPh sb="1" eb="2">
      <t>ケイ</t>
    </rPh>
    <phoneticPr fontId="2"/>
  </si>
  <si>
    <t>構成比</t>
    <rPh sb="0" eb="3">
      <t>コウセイヒ</t>
    </rPh>
    <phoneticPr fontId="2"/>
  </si>
  <si>
    <t>（単位=円）</t>
    <rPh sb="1" eb="3">
      <t>タンイ</t>
    </rPh>
    <rPh sb="4" eb="5">
      <t>エン</t>
    </rPh>
    <phoneticPr fontId="2"/>
  </si>
  <si>
    <t xml:space="preserve">タイヤ </t>
    <phoneticPr fontId="2"/>
  </si>
  <si>
    <t>オイル</t>
    <phoneticPr fontId="2"/>
  </si>
  <si>
    <t>バッテリー</t>
    <phoneticPr fontId="2"/>
  </si>
  <si>
    <t>香水</t>
    <rPh sb="0" eb="2">
      <t>コウスイ</t>
    </rPh>
    <phoneticPr fontId="2"/>
  </si>
  <si>
    <t>カーAV</t>
    <phoneticPr fontId="2"/>
  </si>
  <si>
    <t>GT用品</t>
    <rPh sb="2" eb="4">
      <t>ヨウヒン</t>
    </rPh>
    <phoneticPr fontId="2"/>
  </si>
  <si>
    <t>ベビー</t>
    <phoneticPr fontId="2"/>
  </si>
  <si>
    <t>ホイール</t>
    <phoneticPr fontId="2"/>
  </si>
  <si>
    <t>電装</t>
    <rPh sb="0" eb="2">
      <t>デンソウ</t>
    </rPh>
    <phoneticPr fontId="2"/>
  </si>
  <si>
    <t>洗車、WAX</t>
    <rPh sb="0" eb="2">
      <t>センシャ</t>
    </rPh>
    <phoneticPr fontId="2"/>
  </si>
  <si>
    <t>クーラント、キャリア</t>
    <phoneticPr fontId="2"/>
  </si>
  <si>
    <t>工賃</t>
    <rPh sb="0" eb="2">
      <t>コウチン</t>
    </rPh>
    <phoneticPr fontId="2"/>
  </si>
  <si>
    <t>ケミカル</t>
    <phoneticPr fontId="2"/>
  </si>
  <si>
    <t>携帯、レーダー</t>
    <rPh sb="0" eb="2">
      <t>ケイタイ</t>
    </rPh>
    <phoneticPr fontId="2"/>
  </si>
  <si>
    <t>シートカバー</t>
    <phoneticPr fontId="2"/>
  </si>
  <si>
    <t>アクセサリー</t>
    <phoneticPr fontId="2"/>
  </si>
  <si>
    <t>工具、ホーン</t>
    <rPh sb="0" eb="2">
      <t>コウグ</t>
    </rPh>
    <phoneticPr fontId="2"/>
  </si>
  <si>
    <t>補修</t>
    <rPh sb="0" eb="2">
      <t>ホシュウ</t>
    </rPh>
    <phoneticPr fontId="2"/>
  </si>
  <si>
    <t>ランプ、バルブ</t>
    <phoneticPr fontId="2"/>
  </si>
  <si>
    <t>ブレード</t>
    <phoneticPr fontId="2"/>
  </si>
  <si>
    <t>フィルム</t>
    <phoneticPr fontId="2"/>
  </si>
  <si>
    <t>ステッカー</t>
    <phoneticPr fontId="2"/>
  </si>
  <si>
    <t>エイモン</t>
    <phoneticPr fontId="2"/>
  </si>
  <si>
    <t>ドリンクホルダー</t>
    <phoneticPr fontId="2"/>
  </si>
  <si>
    <t>アダプタ</t>
    <phoneticPr fontId="2"/>
  </si>
  <si>
    <t>その他</t>
    <rPh sb="0" eb="3">
      <t>ソノタ</t>
    </rPh>
    <phoneticPr fontId="2"/>
  </si>
  <si>
    <t>合計</t>
    <rPh sb="0" eb="2">
      <t>ゴウケイ</t>
    </rPh>
    <phoneticPr fontId="2"/>
  </si>
  <si>
    <t>カー用品A店</t>
    <rPh sb="2" eb="4">
      <t>ヨウヒン</t>
    </rPh>
    <rPh sb="5" eb="6">
      <t>テン</t>
    </rPh>
    <phoneticPr fontId="2"/>
  </si>
  <si>
    <t>月別部門別売上分析表</t>
    <rPh sb="0" eb="2">
      <t>ツキベツ</t>
    </rPh>
    <rPh sb="2" eb="5">
      <t>ブモンベツ</t>
    </rPh>
    <rPh sb="5" eb="7">
      <t>ウリアゲ</t>
    </rPh>
    <rPh sb="7" eb="9">
      <t>ブンセキ</t>
    </rPh>
    <rPh sb="9" eb="10">
      <t>ヒョウ</t>
    </rPh>
    <phoneticPr fontId="2"/>
  </si>
  <si>
    <t>（単位=円）</t>
    <rPh sb="1" eb="3">
      <t>タンイ</t>
    </rPh>
    <rPh sb="4" eb="5">
      <t>エン</t>
    </rPh>
    <phoneticPr fontId="2"/>
  </si>
  <si>
    <t>NO.</t>
    <phoneticPr fontId="2"/>
  </si>
  <si>
    <t>単品名</t>
    <rPh sb="0" eb="2">
      <t>タンピン</t>
    </rPh>
    <rPh sb="2" eb="3">
      <t>メイ</t>
    </rPh>
    <phoneticPr fontId="2"/>
  </si>
  <si>
    <t>H11/１０月</t>
    <rPh sb="4" eb="7">
      <t>１０ガツ</t>
    </rPh>
    <phoneticPr fontId="2"/>
  </si>
  <si>
    <t>１１月</t>
    <rPh sb="0" eb="3">
      <t>１１ガツ</t>
    </rPh>
    <phoneticPr fontId="2"/>
  </si>
  <si>
    <t>１２月</t>
    <rPh sb="0" eb="3">
      <t>１２ガツ</t>
    </rPh>
    <phoneticPr fontId="2"/>
  </si>
  <si>
    <t>H１２/１月</t>
    <rPh sb="5" eb="6">
      <t>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</si>
  <si>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</si>
  <si>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</si>
  <si>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年計</t>
    <rPh sb="0" eb="1">
      <t>ネン</t>
    </rPh>
    <rPh sb="1" eb="2">
      <t>ケイ</t>
    </rPh>
    <phoneticPr fontId="2"/>
  </si>
  <si>
    <t>構成比</t>
    <rPh sb="0" eb="3">
      <t>コウセイヒ</t>
    </rPh>
    <phoneticPr fontId="2"/>
  </si>
  <si>
    <t xml:space="preserve">タイヤ </t>
    <phoneticPr fontId="2"/>
  </si>
  <si>
    <t>オイル</t>
    <phoneticPr fontId="2"/>
  </si>
  <si>
    <t>バッテリー</t>
    <phoneticPr fontId="2"/>
  </si>
  <si>
    <t>香水</t>
    <rPh sb="0" eb="2">
      <t>コウスイ</t>
    </rPh>
    <phoneticPr fontId="2"/>
  </si>
  <si>
    <t>カーAV</t>
    <phoneticPr fontId="2"/>
  </si>
  <si>
    <t>GT用品</t>
    <rPh sb="2" eb="4">
      <t>ヨウヒン</t>
    </rPh>
    <phoneticPr fontId="2"/>
  </si>
  <si>
    <t>ベビー</t>
    <phoneticPr fontId="2"/>
  </si>
  <si>
    <t>ホイール</t>
    <phoneticPr fontId="2"/>
  </si>
  <si>
    <t>電装</t>
    <rPh sb="0" eb="2">
      <t>デンソウ</t>
    </rPh>
    <phoneticPr fontId="2"/>
  </si>
  <si>
    <t>洗車、WAX</t>
    <rPh sb="0" eb="2">
      <t>センシャ</t>
    </rPh>
    <phoneticPr fontId="2"/>
  </si>
  <si>
    <t>クーラント、キャリア</t>
    <phoneticPr fontId="2"/>
  </si>
  <si>
    <t>工賃</t>
    <rPh sb="0" eb="2">
      <t>コウチン</t>
    </rPh>
    <phoneticPr fontId="2"/>
  </si>
  <si>
    <t>ケミカル</t>
    <phoneticPr fontId="2"/>
  </si>
  <si>
    <t>携帯、レーダー</t>
    <rPh sb="0" eb="2">
      <t>ケイタイ</t>
    </rPh>
    <phoneticPr fontId="2"/>
  </si>
  <si>
    <t>シートカバー</t>
    <phoneticPr fontId="2"/>
  </si>
  <si>
    <t>アクセサリー</t>
    <phoneticPr fontId="2"/>
  </si>
  <si>
    <t>工具、ホーン</t>
    <rPh sb="0" eb="2">
      <t>コウグ</t>
    </rPh>
    <phoneticPr fontId="2"/>
  </si>
  <si>
    <t>補修</t>
    <rPh sb="0" eb="2">
      <t>ホシュウ</t>
    </rPh>
    <phoneticPr fontId="2"/>
  </si>
  <si>
    <t>ランプ、バルブ</t>
    <phoneticPr fontId="2"/>
  </si>
  <si>
    <t>ブレード</t>
    <phoneticPr fontId="2"/>
  </si>
  <si>
    <t>フィルム</t>
    <phoneticPr fontId="2"/>
  </si>
  <si>
    <t>ステッカー</t>
    <phoneticPr fontId="2"/>
  </si>
  <si>
    <t>エイモン</t>
    <phoneticPr fontId="2"/>
  </si>
  <si>
    <t>ドリンクホルダー</t>
    <phoneticPr fontId="2"/>
  </si>
  <si>
    <t>アダプタ</t>
    <phoneticPr fontId="2"/>
  </si>
  <si>
    <t>その他</t>
    <rPh sb="0" eb="3">
      <t>ソノタ</t>
    </rPh>
    <phoneticPr fontId="2"/>
  </si>
  <si>
    <t>合計</t>
    <rPh sb="0" eb="2">
      <t>ゴウケイ</t>
    </rPh>
    <phoneticPr fontId="2"/>
  </si>
  <si>
    <t>ランク</t>
    <phoneticPr fontId="2"/>
  </si>
  <si>
    <t>累積構成比</t>
    <rPh sb="0" eb="2">
      <t>ルイセキ</t>
    </rPh>
    <rPh sb="2" eb="5">
      <t>コウセイヒ</t>
    </rPh>
    <phoneticPr fontId="2"/>
  </si>
  <si>
    <t xml:space="preserve">タイヤ </t>
    <phoneticPr fontId="2"/>
  </si>
  <si>
    <t>カーAV</t>
    <phoneticPr fontId="2"/>
  </si>
  <si>
    <t>ホイール</t>
    <phoneticPr fontId="2"/>
  </si>
  <si>
    <t>75%ライン</t>
    <phoneticPr fontId="2"/>
  </si>
  <si>
    <t>95％ライン</t>
    <phoneticPr fontId="2"/>
  </si>
  <si>
    <t>H23/１０月</t>
    <rPh sb="4" eb="7">
      <t>１０ガツ</t>
    </rPh>
    <phoneticPr fontId="2"/>
  </si>
  <si>
    <t>H24/１月</t>
    <rPh sb="5" eb="6">
      <t>ガツ</t>
    </rPh>
    <phoneticPr fontId="2"/>
  </si>
  <si>
    <t>ＡＢＣ分析</t>
    <rPh sb="3" eb="5">
      <t>ブンセキ</t>
    </rPh>
    <phoneticPr fontId="2"/>
  </si>
  <si>
    <t>評価1</t>
    <rPh sb="0" eb="2">
      <t>ヒョウカ</t>
    </rPh>
    <phoneticPr fontId="2"/>
  </si>
  <si>
    <t>評価2</t>
    <rPh sb="0" eb="2">
      <t>ヒョウカ</t>
    </rPh>
    <phoneticPr fontId="2"/>
  </si>
  <si>
    <t>オイル</t>
    <phoneticPr fontId="2"/>
  </si>
  <si>
    <t>バッテリー</t>
    <phoneticPr fontId="2"/>
  </si>
  <si>
    <t>アクセサリー</t>
    <phoneticPr fontId="2"/>
  </si>
  <si>
    <t>フィルム</t>
    <phoneticPr fontId="2"/>
  </si>
  <si>
    <t>シートカバー</t>
    <phoneticPr fontId="2"/>
  </si>
  <si>
    <t>ブレード</t>
    <phoneticPr fontId="2"/>
  </si>
  <si>
    <t>ランプ、バルブ</t>
    <phoneticPr fontId="2"/>
  </si>
  <si>
    <t>ケミカル</t>
    <phoneticPr fontId="2"/>
  </si>
  <si>
    <t>ステッカー</t>
    <phoneticPr fontId="2"/>
  </si>
  <si>
    <t>エイモン</t>
    <phoneticPr fontId="2"/>
  </si>
  <si>
    <t>アダプタ</t>
    <phoneticPr fontId="2"/>
  </si>
  <si>
    <t>ベビー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</si>
</sst>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9"/>
      <name val="HG創英角ｺﾞｼｯｸUB"/>
      <family val="3"/>
      <charset val="128"/>
    </font>
    <font>
      <sz val="10"/>
      <name val="HG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00">
    <xf numFmtId="0" fontId="0" fillId="0" borderId="0" xfId="0"/>
    <xf numFmtId="38" fontId="0" fillId="0" borderId="1" xfId="2" applyFont="1" applyBorder="1"/>
    <xf numFmtId="38" fontId="0" fillId="0" borderId="2" xfId="2" applyFont="1" applyBorder="1"/>
    <xf numFmtId="38" fontId="0" fillId="0" borderId="3" xfId="2" applyFont="1" applyBorder="1"/>
    <xf numFmtId="38" fontId="0" fillId="0" borderId="4" xfId="2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8" fontId="0" fillId="0" borderId="16" xfId="2" applyFont="1" applyBorder="1"/>
    <xf numFmtId="38" fontId="0" fillId="0" borderId="17" xfId="2" applyFont="1" applyBorder="1"/>
    <xf numFmtId="0" fontId="0" fillId="0" borderId="18" xfId="0" applyBorder="1"/>
    <xf numFmtId="38" fontId="0" fillId="0" borderId="19" xfId="2" applyFont="1" applyBorder="1"/>
    <xf numFmtId="38" fontId="0" fillId="0" borderId="20" xfId="2" applyFont="1" applyBorder="1"/>
    <xf numFmtId="38" fontId="0" fillId="0" borderId="21" xfId="2" applyFont="1" applyBorder="1"/>
    <xf numFmtId="181" fontId="0" fillId="0" borderId="22" xfId="1" applyNumberFormat="1" applyFont="1" applyBorder="1"/>
    <xf numFmtId="0" fontId="0" fillId="0" borderId="23" xfId="0" applyBorder="1" applyAlignment="1">
      <alignment horizontal="center"/>
    </xf>
    <xf numFmtId="181" fontId="0" fillId="0" borderId="24" xfId="1" applyNumberFormat="1" applyFont="1" applyBorder="1"/>
    <xf numFmtId="0" fontId="0" fillId="0" borderId="25" xfId="0" applyBorder="1" applyAlignment="1">
      <alignment horizontal="center"/>
    </xf>
    <xf numFmtId="38" fontId="0" fillId="0" borderId="26" xfId="0" applyNumberFormat="1" applyBorder="1"/>
    <xf numFmtId="38" fontId="0" fillId="0" borderId="27" xfId="0" applyNumberFormat="1" applyBorder="1"/>
    <xf numFmtId="38" fontId="0" fillId="0" borderId="28" xfId="0" applyNumberFormat="1" applyBorder="1"/>
    <xf numFmtId="0" fontId="0" fillId="0" borderId="29" xfId="0" applyBorder="1"/>
    <xf numFmtId="181" fontId="0" fillId="0" borderId="30" xfId="1" applyNumberFormat="1" applyFont="1" applyBorder="1"/>
    <xf numFmtId="38" fontId="0" fillId="0" borderId="31" xfId="0" applyNumberFormat="1" applyBorder="1"/>
    <xf numFmtId="38" fontId="0" fillId="0" borderId="32" xfId="0" applyNumberFormat="1" applyBorder="1"/>
    <xf numFmtId="38" fontId="0" fillId="0" borderId="33" xfId="0" applyNumberFormat="1" applyBorder="1"/>
    <xf numFmtId="181" fontId="0" fillId="0" borderId="34" xfId="1" applyNumberFormat="1" applyFont="1" applyBorder="1"/>
    <xf numFmtId="38" fontId="1" fillId="0" borderId="3" xfId="2" applyBorder="1"/>
    <xf numFmtId="38" fontId="1" fillId="0" borderId="2" xfId="2" applyBorder="1"/>
    <xf numFmtId="38" fontId="1" fillId="0" borderId="16" xfId="2" applyBorder="1"/>
    <xf numFmtId="38" fontId="1" fillId="0" borderId="4" xfId="2" applyBorder="1"/>
    <xf numFmtId="38" fontId="1" fillId="0" borderId="1" xfId="2" applyBorder="1"/>
    <xf numFmtId="38" fontId="1" fillId="0" borderId="17" xfId="2" applyBorder="1"/>
    <xf numFmtId="38" fontId="1" fillId="0" borderId="19" xfId="2" applyBorder="1"/>
    <xf numFmtId="38" fontId="1" fillId="0" borderId="20" xfId="2" applyBorder="1"/>
    <xf numFmtId="38" fontId="1" fillId="0" borderId="21" xfId="2" applyBorder="1"/>
    <xf numFmtId="181" fontId="1" fillId="0" borderId="0" xfId="1" applyNumberFormat="1" applyBorder="1"/>
    <xf numFmtId="181" fontId="1" fillId="0" borderId="16" xfId="1" applyNumberFormat="1" applyBorder="1"/>
    <xf numFmtId="181" fontId="1" fillId="0" borderId="17" xfId="1" applyNumberFormat="1" applyBorder="1"/>
    <xf numFmtId="181" fontId="1" fillId="0" borderId="21" xfId="1" applyNumberFormat="1" applyBorder="1"/>
    <xf numFmtId="181" fontId="1" fillId="0" borderId="32" xfId="1" applyNumberFormat="1" applyBorder="1"/>
    <xf numFmtId="0" fontId="0" fillId="0" borderId="35" xfId="0" applyBorder="1" applyAlignment="1">
      <alignment horizontal="center"/>
    </xf>
    <xf numFmtId="0" fontId="0" fillId="0" borderId="36" xfId="0" applyFill="1" applyBorder="1" applyAlignment="1">
      <alignment horizontal="center"/>
    </xf>
    <xf numFmtId="181" fontId="1" fillId="0" borderId="37" xfId="1" applyNumberFormat="1" applyBorder="1"/>
    <xf numFmtId="0" fontId="0" fillId="0" borderId="22" xfId="0" applyBorder="1"/>
    <xf numFmtId="181" fontId="1" fillId="0" borderId="38" xfId="1" applyNumberFormat="1" applyBorder="1"/>
    <xf numFmtId="0" fontId="0" fillId="0" borderId="39" xfId="0" applyBorder="1"/>
    <xf numFmtId="0" fontId="0" fillId="0" borderId="0" xfId="0" applyBorder="1"/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1" fillId="2" borderId="7" xfId="0" applyFont="1" applyFill="1" applyBorder="1"/>
    <xf numFmtId="181" fontId="1" fillId="2" borderId="16" xfId="1" applyNumberFormat="1" applyFont="1" applyFill="1" applyBorder="1"/>
    <xf numFmtId="181" fontId="1" fillId="2" borderId="37" xfId="1" applyNumberFormat="1" applyFont="1" applyFill="1" applyBorder="1"/>
    <xf numFmtId="0" fontId="1" fillId="2" borderId="17" xfId="0" applyFont="1" applyFill="1" applyBorder="1"/>
    <xf numFmtId="0" fontId="1" fillId="2" borderId="8" xfId="0" applyFont="1" applyFill="1" applyBorder="1"/>
    <xf numFmtId="0" fontId="0" fillId="3" borderId="8" xfId="0" applyFill="1" applyBorder="1"/>
    <xf numFmtId="181" fontId="1" fillId="3" borderId="16" xfId="1" applyNumberFormat="1" applyFill="1" applyBorder="1"/>
    <xf numFmtId="181" fontId="1" fillId="3" borderId="37" xfId="1" applyNumberFormat="1" applyFill="1" applyBorder="1"/>
    <xf numFmtId="0" fontId="0" fillId="3" borderId="17" xfId="0" applyFill="1" applyBorder="1"/>
    <xf numFmtId="0" fontId="0" fillId="4" borderId="8" xfId="0" applyFill="1" applyBorder="1"/>
    <xf numFmtId="181" fontId="1" fillId="4" borderId="16" xfId="1" applyNumberFormat="1" applyFill="1" applyBorder="1"/>
    <xf numFmtId="181" fontId="1" fillId="4" borderId="37" xfId="1" applyNumberFormat="1" applyFill="1" applyBorder="1"/>
    <xf numFmtId="0" fontId="0" fillId="4" borderId="17" xfId="0" applyFill="1" applyBorder="1"/>
    <xf numFmtId="0" fontId="0" fillId="4" borderId="9" xfId="0" applyFill="1" applyBorder="1"/>
    <xf numFmtId="0" fontId="0" fillId="4" borderId="41" xfId="0" applyFill="1" applyBorder="1"/>
    <xf numFmtId="181" fontId="1" fillId="4" borderId="42" xfId="1" applyNumberFormat="1" applyFill="1" applyBorder="1"/>
    <xf numFmtId="181" fontId="1" fillId="4" borderId="38" xfId="1" applyNumberFormat="1" applyFill="1" applyBorder="1"/>
    <xf numFmtId="0" fontId="0" fillId="4" borderId="43" xfId="0" applyFill="1" applyBorder="1"/>
    <xf numFmtId="0" fontId="0" fillId="0" borderId="1" xfId="0" applyBorder="1"/>
    <xf numFmtId="0" fontId="0" fillId="0" borderId="2" xfId="0" applyBorder="1"/>
    <xf numFmtId="0" fontId="3" fillId="5" borderId="44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3" fillId="5" borderId="46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38" fontId="4" fillId="0" borderId="2" xfId="0" applyNumberFormat="1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/>
    <xf numFmtId="38" fontId="0" fillId="0" borderId="17" xfId="0" applyNumberFormat="1" applyBorder="1" applyAlignment="1"/>
    <xf numFmtId="10" fontId="0" fillId="0" borderId="2" xfId="1" applyNumberFormat="1" applyFont="1" applyBorder="1"/>
    <xf numFmtId="10" fontId="0" fillId="0" borderId="2" xfId="0" applyNumberFormat="1" applyBorder="1"/>
    <xf numFmtId="10" fontId="0" fillId="0" borderId="1" xfId="0" applyNumberFormat="1" applyBorder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Sheet3!$N$3</c:f>
              <c:strCache>
                <c:ptCount val="1"/>
                <c:pt idx="0">
                  <c:v>年計</c:v>
                </c:pt>
              </c:strCache>
            </c:strRef>
          </c:tx>
          <c:spPr>
            <a:pattFill prst="lgCheck">
              <a:fgClr>
                <a:srgbClr val="7030A0"/>
              </a:fgClr>
              <a:bgClr>
                <a:schemeClr val="bg1"/>
              </a:bgClr>
            </a:pattFill>
            <a:ln w="3175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Sheet3!$A$4:$A$28</c:f>
              <c:strCache>
                <c:ptCount val="25"/>
                <c:pt idx="0">
                  <c:v>タイヤ </c:v>
                </c:pt>
                <c:pt idx="1">
                  <c:v>カーAV</c:v>
                </c:pt>
                <c:pt idx="2">
                  <c:v>ホイール</c:v>
                </c:pt>
                <c:pt idx="3">
                  <c:v>GT用品</c:v>
                </c:pt>
                <c:pt idx="4">
                  <c:v>工賃</c:v>
                </c:pt>
                <c:pt idx="5">
                  <c:v>オイル</c:v>
                </c:pt>
                <c:pt idx="6">
                  <c:v>クーラント、キャリア</c:v>
                </c:pt>
                <c:pt idx="7">
                  <c:v>バッテリー</c:v>
                </c:pt>
                <c:pt idx="8">
                  <c:v>アクセサリー</c:v>
                </c:pt>
                <c:pt idx="9">
                  <c:v>フィルム</c:v>
                </c:pt>
                <c:pt idx="10">
                  <c:v>シートカバー</c:v>
                </c:pt>
                <c:pt idx="11">
                  <c:v>ブレード</c:v>
                </c:pt>
                <c:pt idx="12">
                  <c:v>ランプ、バルブ</c:v>
                </c:pt>
                <c:pt idx="13">
                  <c:v>電装</c:v>
                </c:pt>
                <c:pt idx="14">
                  <c:v>補修</c:v>
                </c:pt>
                <c:pt idx="15">
                  <c:v>ケミカル</c:v>
                </c:pt>
                <c:pt idx="16">
                  <c:v>洗車、WAX</c:v>
                </c:pt>
                <c:pt idx="17">
                  <c:v>工具、ホーン</c:v>
                </c:pt>
                <c:pt idx="18">
                  <c:v>香水</c:v>
                </c:pt>
                <c:pt idx="19">
                  <c:v>ステッカー</c:v>
                </c:pt>
                <c:pt idx="20">
                  <c:v>エイモン</c:v>
                </c:pt>
                <c:pt idx="21">
                  <c:v>携帯、レーダー</c:v>
                </c:pt>
                <c:pt idx="22">
                  <c:v>アダプタ</c:v>
                </c:pt>
                <c:pt idx="23">
                  <c:v>ドリンクホルダー</c:v>
                </c:pt>
                <c:pt idx="24">
                  <c:v>ベビー</c:v>
                </c:pt>
              </c:strCache>
            </c:strRef>
          </c:cat>
          <c:val>
            <c:numRef>
              <c:f>Sheet3!$N$4:$N$28</c:f>
              <c:numCache>
                <c:formatCode>#,##0_);[Red]\(#,##0\)</c:formatCode>
                <c:ptCount val="25"/>
                <c:pt idx="0">
                  <c:v>25515360</c:v>
                </c:pt>
                <c:pt idx="1">
                  <c:v>20424161</c:v>
                </c:pt>
                <c:pt idx="2">
                  <c:v>11525636</c:v>
                </c:pt>
                <c:pt idx="3">
                  <c:v>10547164</c:v>
                </c:pt>
                <c:pt idx="4">
                  <c:v>3575944</c:v>
                </c:pt>
                <c:pt idx="5">
                  <c:v>3232972</c:v>
                </c:pt>
                <c:pt idx="6">
                  <c:v>2302862</c:v>
                </c:pt>
                <c:pt idx="7">
                  <c:v>1851252</c:v>
                </c:pt>
                <c:pt idx="8">
                  <c:v>1581498</c:v>
                </c:pt>
                <c:pt idx="9">
                  <c:v>1167609</c:v>
                </c:pt>
                <c:pt idx="10">
                  <c:v>985816</c:v>
                </c:pt>
                <c:pt idx="11">
                  <c:v>977271</c:v>
                </c:pt>
                <c:pt idx="12">
                  <c:v>937185</c:v>
                </c:pt>
                <c:pt idx="13">
                  <c:v>934579</c:v>
                </c:pt>
                <c:pt idx="14">
                  <c:v>659822</c:v>
                </c:pt>
                <c:pt idx="15">
                  <c:v>577156</c:v>
                </c:pt>
                <c:pt idx="16">
                  <c:v>502367</c:v>
                </c:pt>
                <c:pt idx="17">
                  <c:v>436846</c:v>
                </c:pt>
                <c:pt idx="18">
                  <c:v>340052</c:v>
                </c:pt>
                <c:pt idx="19">
                  <c:v>299290</c:v>
                </c:pt>
                <c:pt idx="20">
                  <c:v>243587</c:v>
                </c:pt>
                <c:pt idx="21">
                  <c:v>233602</c:v>
                </c:pt>
                <c:pt idx="22">
                  <c:v>206753</c:v>
                </c:pt>
                <c:pt idx="23">
                  <c:v>152835</c:v>
                </c:pt>
                <c:pt idx="24">
                  <c:v>125450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196665728"/>
        <c:axId val="156718592"/>
      </c:barChart>
      <c:lineChart>
        <c:grouping val="standard"/>
        <c:varyColors val="0"/>
        <c:ser>
          <c:idx val="1"/>
          <c:order val="1"/>
          <c:tx>
            <c:strRef>
              <c:f>Sheet3!$P$3</c:f>
              <c:strCache>
                <c:ptCount val="1"/>
                <c:pt idx="0">
                  <c:v>累積構成比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diamond"/>
            <c:size val="13"/>
            <c:spPr>
              <a:ln w="3175" cap="rnd" cmpd="dbl">
                <a:miter lim="800000"/>
              </a:ln>
            </c:spPr>
          </c:marker>
          <c:cat>
            <c:strRef>
              <c:f>Sheet3!$A$4:$A$28</c:f>
              <c:strCache>
                <c:ptCount val="25"/>
                <c:pt idx="0">
                  <c:v>タイヤ </c:v>
                </c:pt>
                <c:pt idx="1">
                  <c:v>カーAV</c:v>
                </c:pt>
                <c:pt idx="2">
                  <c:v>ホイール</c:v>
                </c:pt>
                <c:pt idx="3">
                  <c:v>GT用品</c:v>
                </c:pt>
                <c:pt idx="4">
                  <c:v>工賃</c:v>
                </c:pt>
                <c:pt idx="5">
                  <c:v>オイル</c:v>
                </c:pt>
                <c:pt idx="6">
                  <c:v>クーラント、キャリア</c:v>
                </c:pt>
                <c:pt idx="7">
                  <c:v>バッテリー</c:v>
                </c:pt>
                <c:pt idx="8">
                  <c:v>アクセサリー</c:v>
                </c:pt>
                <c:pt idx="9">
                  <c:v>フィルム</c:v>
                </c:pt>
                <c:pt idx="10">
                  <c:v>シートカバー</c:v>
                </c:pt>
                <c:pt idx="11">
                  <c:v>ブレード</c:v>
                </c:pt>
                <c:pt idx="12">
                  <c:v>ランプ、バルブ</c:v>
                </c:pt>
                <c:pt idx="13">
                  <c:v>電装</c:v>
                </c:pt>
                <c:pt idx="14">
                  <c:v>補修</c:v>
                </c:pt>
                <c:pt idx="15">
                  <c:v>ケミカル</c:v>
                </c:pt>
                <c:pt idx="16">
                  <c:v>洗車、WAX</c:v>
                </c:pt>
                <c:pt idx="17">
                  <c:v>工具、ホーン</c:v>
                </c:pt>
                <c:pt idx="18">
                  <c:v>香水</c:v>
                </c:pt>
                <c:pt idx="19">
                  <c:v>ステッカー</c:v>
                </c:pt>
                <c:pt idx="20">
                  <c:v>エイモン</c:v>
                </c:pt>
                <c:pt idx="21">
                  <c:v>携帯、レーダー</c:v>
                </c:pt>
                <c:pt idx="22">
                  <c:v>アダプタ</c:v>
                </c:pt>
                <c:pt idx="23">
                  <c:v>ドリンクホルダー</c:v>
                </c:pt>
                <c:pt idx="24">
                  <c:v>ベビー</c:v>
                </c:pt>
              </c:strCache>
            </c:strRef>
          </c:cat>
          <c:val>
            <c:numRef>
              <c:f>Sheet3!$P$4:$P$28</c:f>
              <c:numCache>
                <c:formatCode>0.00%</c:formatCode>
                <c:ptCount val="25"/>
                <c:pt idx="0">
                  <c:v>0.28560775818602241</c:v>
                </c:pt>
                <c:pt idx="1">
                  <c:v>0.5142268658937087</c:v>
                </c:pt>
                <c:pt idx="2">
                  <c:v>0.64323978437215135</c:v>
                </c:pt>
                <c:pt idx="3">
                  <c:v>0.76130011608059367</c:v>
                </c:pt>
                <c:pt idx="4">
                  <c:v>0.8013276661225589</c:v>
                </c:pt>
                <c:pt idx="5">
                  <c:v>0.83751613789792012</c:v>
                </c:pt>
                <c:pt idx="6">
                  <c:v>0.8632933659374924</c:v>
                </c:pt>
                <c:pt idx="7">
                  <c:v>0.88401546954713739</c:v>
                </c:pt>
                <c:pt idx="8">
                  <c:v>0.90171806509568841</c:v>
                </c:pt>
                <c:pt idx="9">
                  <c:v>0.91478776855775301</c:v>
                </c:pt>
                <c:pt idx="10">
                  <c:v>0.92582256084537551</c:v>
                </c:pt>
                <c:pt idx="11">
                  <c:v>0.93676170414769266</c:v>
                </c:pt>
                <c:pt idx="12">
                  <c:v>0.94725214233298838</c:v>
                </c:pt>
                <c:pt idx="13">
                  <c:v>0.95771341009631739</c:v>
                </c:pt>
                <c:pt idx="14">
                  <c:v>0.96509916840902854</c:v>
                </c:pt>
                <c:pt idx="15">
                  <c:v>0.97155959974464801</c:v>
                </c:pt>
                <c:pt idx="16">
                  <c:v>0.97718287578922025</c:v>
                </c:pt>
                <c:pt idx="17">
                  <c:v>0.98207273847320864</c:v>
                </c:pt>
                <c:pt idx="18">
                  <c:v>0.98587913153945084</c:v>
                </c:pt>
                <c:pt idx="19">
                  <c:v>0.98922925264091655</c:v>
                </c:pt>
                <c:pt idx="20">
                  <c:v>0.99195585877123404</c:v>
                </c:pt>
                <c:pt idx="21">
                  <c:v>0.99457069718730073</c:v>
                </c:pt>
                <c:pt idx="22">
                  <c:v>0.99688499966346544</c:v>
                </c:pt>
                <c:pt idx="23">
                  <c:v>0.99859576767623737</c:v>
                </c:pt>
                <c:pt idx="24">
                  <c:v>0.99999999999999989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52224"/>
        <c:axId val="175244032"/>
      </c:lineChart>
      <c:catAx>
        <c:axId val="1920522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75244032"/>
        <c:crosses val="autoZero"/>
        <c:auto val="1"/>
        <c:lblAlgn val="ctr"/>
        <c:lblOffset val="100"/>
        <c:noMultiLvlLbl val="0"/>
      </c:catAx>
      <c:valAx>
        <c:axId val="17524403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92052224"/>
        <c:crosses val="autoZero"/>
        <c:crossBetween val="between"/>
        <c:majorUnit val="5.000000000000001E-2"/>
      </c:valAx>
      <c:valAx>
        <c:axId val="15671859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196665728"/>
        <c:crosses val="max"/>
        <c:crossBetween val="between"/>
      </c:valAx>
      <c:catAx>
        <c:axId val="196665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56718592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月別部門別売上分析表</a:t>
            </a:r>
          </a:p>
        </c:rich>
      </c:tx>
      <c:layout>
        <c:manualLayout>
          <c:xMode val="edge"/>
          <c:yMode val="edge"/>
          <c:x val="0.390899689762151"/>
          <c:y val="2.0338983050847456E-2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9286452947259561E-2"/>
          <c:y val="0.13220338983050847"/>
          <c:w val="0.90486039296794207"/>
          <c:h val="0.6813559322033898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'Sheet1 (2)'!$C$32</c:f>
              <c:strCache>
                <c:ptCount val="1"/>
                <c:pt idx="0">
                  <c:v>構成比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CCFF" mc:Ignorable="a14" a14:legacySpreadsheetColorIndex="44"/>
                </a:gs>
                <a:gs pos="100000">
                  <a:srgbClr xmlns:mc="http://schemas.openxmlformats.org/markup-compatibility/2006" xmlns:a14="http://schemas.microsoft.com/office/drawing/2010/main" val="000080" mc:Ignorable="a14" a14:legacySpreadsheetColorIndex="18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cat>
            <c:strRef>
              <c:f>'Sheet1 (2)'!$B$33:$B$58</c:f>
              <c:strCache>
                <c:ptCount val="26"/>
                <c:pt idx="0">
                  <c:v>タイヤ </c:v>
                </c:pt>
                <c:pt idx="1">
                  <c:v>カーAV</c:v>
                </c:pt>
                <c:pt idx="2">
                  <c:v>ホイール</c:v>
                </c:pt>
                <c:pt idx="3">
                  <c:v>GT用品</c:v>
                </c:pt>
                <c:pt idx="4">
                  <c:v>工賃</c:v>
                </c:pt>
                <c:pt idx="5">
                  <c:v>オイル</c:v>
                </c:pt>
                <c:pt idx="6">
                  <c:v>その他</c:v>
                </c:pt>
                <c:pt idx="7">
                  <c:v>クーラント、キャリア</c:v>
                </c:pt>
                <c:pt idx="8">
                  <c:v>バッテリー</c:v>
                </c:pt>
                <c:pt idx="9">
                  <c:v>アクセサリー</c:v>
                </c:pt>
                <c:pt idx="10">
                  <c:v>フィルム</c:v>
                </c:pt>
                <c:pt idx="11">
                  <c:v>シートカバー</c:v>
                </c:pt>
                <c:pt idx="12">
                  <c:v>ブレード</c:v>
                </c:pt>
                <c:pt idx="13">
                  <c:v>ランプ、バルブ</c:v>
                </c:pt>
                <c:pt idx="14">
                  <c:v>電装</c:v>
                </c:pt>
                <c:pt idx="15">
                  <c:v>補修</c:v>
                </c:pt>
                <c:pt idx="16">
                  <c:v>ケミカル</c:v>
                </c:pt>
                <c:pt idx="17">
                  <c:v>洗車、WAX</c:v>
                </c:pt>
                <c:pt idx="18">
                  <c:v>工具、ホーン</c:v>
                </c:pt>
                <c:pt idx="19">
                  <c:v>香水</c:v>
                </c:pt>
                <c:pt idx="20">
                  <c:v>ステッカー</c:v>
                </c:pt>
                <c:pt idx="21">
                  <c:v>エイモン</c:v>
                </c:pt>
                <c:pt idx="22">
                  <c:v>携帯、レーダー</c:v>
                </c:pt>
                <c:pt idx="23">
                  <c:v>アダプタ</c:v>
                </c:pt>
                <c:pt idx="24">
                  <c:v>ドリンクホルダー</c:v>
                </c:pt>
                <c:pt idx="25">
                  <c:v>ベビー</c:v>
                </c:pt>
              </c:strCache>
            </c:strRef>
          </c:cat>
          <c:val>
            <c:numRef>
              <c:f>'Sheet1 (2)'!$C$33:$C$58</c:f>
              <c:numCache>
                <c:formatCode>0.0%</c:formatCode>
                <c:ptCount val="26"/>
                <c:pt idx="0">
                  <c:v>0.27715317360346342</c:v>
                </c:pt>
                <c:pt idx="1">
                  <c:v>0.22185150589049449</c:v>
                </c:pt>
                <c:pt idx="2">
                  <c:v>0.12519386734885685</c:v>
                </c:pt>
                <c:pt idx="3">
                  <c:v>0.11456549996222667</c:v>
                </c:pt>
                <c:pt idx="4">
                  <c:v>3.8842651180632508E-2</c:v>
                </c:pt>
                <c:pt idx="5">
                  <c:v>3.5117217627779362E-2</c:v>
                </c:pt>
                <c:pt idx="6">
                  <c:v>2.9602083067548655E-2</c:v>
                </c:pt>
                <c:pt idx="7">
                  <c:v>2.5014168393893678E-2</c:v>
                </c:pt>
                <c:pt idx="8">
                  <c:v>2.010868617725789E-2</c:v>
                </c:pt>
                <c:pt idx="9">
                  <c:v>1.7178561844611646E-2</c:v>
                </c:pt>
                <c:pt idx="10">
                  <c:v>1.2682813014512292E-2</c:v>
                </c:pt>
                <c:pt idx="11">
                  <c:v>1.0708139449691163E-2</c:v>
                </c:pt>
                <c:pt idx="12">
                  <c:v>1.0615321873594192E-2</c:v>
                </c:pt>
                <c:pt idx="13">
                  <c:v>1.0179899362719628E-2</c:v>
                </c:pt>
                <c:pt idx="14">
                  <c:v>1.0151592446007081E-2</c:v>
                </c:pt>
                <c:pt idx="15">
                  <c:v>7.1671244816214411E-3</c:v>
                </c:pt>
                <c:pt idx="16">
                  <c:v>6.2691891105702818E-3</c:v>
                </c:pt>
                <c:pt idx="17">
                  <c:v>5.4568153599890857E-3</c:v>
                </c:pt>
                <c:pt idx="18">
                  <c:v>4.7451125626281031E-3</c:v>
                </c:pt>
                <c:pt idx="19">
                  <c:v>3.6937159025075463E-3</c:v>
                </c:pt>
                <c:pt idx="20">
                  <c:v>3.2509505383337945E-3</c:v>
                </c:pt>
                <c:pt idx="21">
                  <c:v>2.6458929091553811E-3</c:v>
                </c:pt>
                <c:pt idx="22">
                  <c:v>2.53743375206606E-3</c:v>
                </c:pt>
                <c:pt idx="23">
                  <c:v>2.2457943020218751E-3</c:v>
                </c:pt>
                <c:pt idx="24">
                  <c:v>1.6601257159485634E-3</c:v>
                </c:pt>
                <c:pt idx="25">
                  <c:v>1.3626641218683368E-3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89405824"/>
        <c:axId val="189419904"/>
      </c:barChart>
      <c:lineChart>
        <c:grouping val="standard"/>
        <c:varyColors val="0"/>
        <c:ser>
          <c:idx val="1"/>
          <c:order val="1"/>
          <c:tx>
            <c:strRef>
              <c:f>'Sheet1 (2)'!$D$32</c:f>
              <c:strCache>
                <c:ptCount val="1"/>
                <c:pt idx="0">
                  <c:v>累積構成比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'Sheet1 (2)'!$B$33:$B$58</c:f>
              <c:strCache>
                <c:ptCount val="26"/>
                <c:pt idx="0">
                  <c:v>タイヤ </c:v>
                </c:pt>
                <c:pt idx="1">
                  <c:v>カーAV</c:v>
                </c:pt>
                <c:pt idx="2">
                  <c:v>ホイール</c:v>
                </c:pt>
                <c:pt idx="3">
                  <c:v>GT用品</c:v>
                </c:pt>
                <c:pt idx="4">
                  <c:v>工賃</c:v>
                </c:pt>
                <c:pt idx="5">
                  <c:v>オイル</c:v>
                </c:pt>
                <c:pt idx="6">
                  <c:v>その他</c:v>
                </c:pt>
                <c:pt idx="7">
                  <c:v>クーラント、キャリア</c:v>
                </c:pt>
                <c:pt idx="8">
                  <c:v>バッテリー</c:v>
                </c:pt>
                <c:pt idx="9">
                  <c:v>アクセサリー</c:v>
                </c:pt>
                <c:pt idx="10">
                  <c:v>フィルム</c:v>
                </c:pt>
                <c:pt idx="11">
                  <c:v>シートカバー</c:v>
                </c:pt>
                <c:pt idx="12">
                  <c:v>ブレード</c:v>
                </c:pt>
                <c:pt idx="13">
                  <c:v>ランプ、バルブ</c:v>
                </c:pt>
                <c:pt idx="14">
                  <c:v>電装</c:v>
                </c:pt>
                <c:pt idx="15">
                  <c:v>補修</c:v>
                </c:pt>
                <c:pt idx="16">
                  <c:v>ケミカル</c:v>
                </c:pt>
                <c:pt idx="17">
                  <c:v>洗車、WAX</c:v>
                </c:pt>
                <c:pt idx="18">
                  <c:v>工具、ホーン</c:v>
                </c:pt>
                <c:pt idx="19">
                  <c:v>香水</c:v>
                </c:pt>
                <c:pt idx="20">
                  <c:v>ステッカー</c:v>
                </c:pt>
                <c:pt idx="21">
                  <c:v>エイモン</c:v>
                </c:pt>
                <c:pt idx="22">
                  <c:v>携帯、レーダー</c:v>
                </c:pt>
                <c:pt idx="23">
                  <c:v>アダプタ</c:v>
                </c:pt>
                <c:pt idx="24">
                  <c:v>ドリンクホルダー</c:v>
                </c:pt>
                <c:pt idx="25">
                  <c:v>ベビー</c:v>
                </c:pt>
              </c:strCache>
            </c:strRef>
          </c:cat>
          <c:val>
            <c:numRef>
              <c:f>'Sheet1 (2)'!$D$33:$D$58</c:f>
              <c:numCache>
                <c:formatCode>0.0%</c:formatCode>
                <c:ptCount val="26"/>
                <c:pt idx="0">
                  <c:v>0.27715317360346342</c:v>
                </c:pt>
                <c:pt idx="1">
                  <c:v>0.49900467949395788</c:v>
                </c:pt>
                <c:pt idx="2">
                  <c:v>0.62419854684281473</c:v>
                </c:pt>
                <c:pt idx="3">
                  <c:v>0.73876404680504137</c:v>
                </c:pt>
                <c:pt idx="4">
                  <c:v>0.77760669798567383</c:v>
                </c:pt>
                <c:pt idx="5">
                  <c:v>0.81272391561345314</c:v>
                </c:pt>
                <c:pt idx="6">
                  <c:v>0.84232599868100178</c:v>
                </c:pt>
                <c:pt idx="7">
                  <c:v>0.86734016707489547</c:v>
                </c:pt>
                <c:pt idx="8">
                  <c:v>0.88744885325215339</c:v>
                </c:pt>
                <c:pt idx="9">
                  <c:v>0.90462741509676503</c:v>
                </c:pt>
                <c:pt idx="10">
                  <c:v>0.91731022811127727</c:v>
                </c:pt>
                <c:pt idx="11">
                  <c:v>0.92801836756096845</c:v>
                </c:pt>
                <c:pt idx="12">
                  <c:v>0.9386336894345626</c:v>
                </c:pt>
                <c:pt idx="13">
                  <c:v>0.94881358879728228</c:v>
                </c:pt>
                <c:pt idx="14">
                  <c:v>0.95896518124328933</c:v>
                </c:pt>
                <c:pt idx="15">
                  <c:v>0.96613230572491082</c:v>
                </c:pt>
                <c:pt idx="16">
                  <c:v>0.97240149483548111</c:v>
                </c:pt>
                <c:pt idx="17">
                  <c:v>0.9778583101954702</c:v>
                </c:pt>
                <c:pt idx="18">
                  <c:v>0.98260342275809831</c:v>
                </c:pt>
                <c:pt idx="19">
                  <c:v>0.98629713866060587</c:v>
                </c:pt>
                <c:pt idx="20">
                  <c:v>0.98954808919893966</c:v>
                </c:pt>
                <c:pt idx="21">
                  <c:v>0.99219398210809506</c:v>
                </c:pt>
                <c:pt idx="22">
                  <c:v>0.99473141586016112</c:v>
                </c:pt>
                <c:pt idx="23">
                  <c:v>0.99697721016218299</c:v>
                </c:pt>
                <c:pt idx="24">
                  <c:v>0.99863733587813153</c:v>
                </c:pt>
                <c:pt idx="25">
                  <c:v>0.99999999999999989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'Sheet1 (2)'!$F$32</c:f>
              <c:strCache>
                <c:ptCount val="1"/>
                <c:pt idx="0">
                  <c:v>75%ライン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'Sheet1 (2)'!$B$33:$B$58</c:f>
              <c:strCache>
                <c:ptCount val="26"/>
                <c:pt idx="0">
                  <c:v>タイヤ </c:v>
                </c:pt>
                <c:pt idx="1">
                  <c:v>カーAV</c:v>
                </c:pt>
                <c:pt idx="2">
                  <c:v>ホイール</c:v>
                </c:pt>
                <c:pt idx="3">
                  <c:v>GT用品</c:v>
                </c:pt>
                <c:pt idx="4">
                  <c:v>工賃</c:v>
                </c:pt>
                <c:pt idx="5">
                  <c:v>オイル</c:v>
                </c:pt>
                <c:pt idx="6">
                  <c:v>その他</c:v>
                </c:pt>
                <c:pt idx="7">
                  <c:v>クーラント、キャリア</c:v>
                </c:pt>
                <c:pt idx="8">
                  <c:v>バッテリー</c:v>
                </c:pt>
                <c:pt idx="9">
                  <c:v>アクセサリー</c:v>
                </c:pt>
                <c:pt idx="10">
                  <c:v>フィルム</c:v>
                </c:pt>
                <c:pt idx="11">
                  <c:v>シートカバー</c:v>
                </c:pt>
                <c:pt idx="12">
                  <c:v>ブレード</c:v>
                </c:pt>
                <c:pt idx="13">
                  <c:v>ランプ、バルブ</c:v>
                </c:pt>
                <c:pt idx="14">
                  <c:v>電装</c:v>
                </c:pt>
                <c:pt idx="15">
                  <c:v>補修</c:v>
                </c:pt>
                <c:pt idx="16">
                  <c:v>ケミカル</c:v>
                </c:pt>
                <c:pt idx="17">
                  <c:v>洗車、WAX</c:v>
                </c:pt>
                <c:pt idx="18">
                  <c:v>工具、ホーン</c:v>
                </c:pt>
                <c:pt idx="19">
                  <c:v>香水</c:v>
                </c:pt>
                <c:pt idx="20">
                  <c:v>ステッカー</c:v>
                </c:pt>
                <c:pt idx="21">
                  <c:v>エイモン</c:v>
                </c:pt>
                <c:pt idx="22">
                  <c:v>携帯、レーダー</c:v>
                </c:pt>
                <c:pt idx="23">
                  <c:v>アダプタ</c:v>
                </c:pt>
                <c:pt idx="24">
                  <c:v>ドリンクホルダー</c:v>
                </c:pt>
                <c:pt idx="25">
                  <c:v>ベビー</c:v>
                </c:pt>
              </c:strCache>
            </c:strRef>
          </c:cat>
          <c:val>
            <c:numRef>
              <c:f>'Sheet1 (2)'!$F$33:$F$58</c:f>
              <c:numCache>
                <c:formatCode>General</c:formatCode>
                <c:ptCount val="26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'Sheet1 (2)'!$G$32</c:f>
              <c:strCache>
                <c:ptCount val="1"/>
                <c:pt idx="0">
                  <c:v>95％ライン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'Sheet1 (2)'!$B$33:$B$58</c:f>
              <c:strCache>
                <c:ptCount val="26"/>
                <c:pt idx="0">
                  <c:v>タイヤ </c:v>
                </c:pt>
                <c:pt idx="1">
                  <c:v>カーAV</c:v>
                </c:pt>
                <c:pt idx="2">
                  <c:v>ホイール</c:v>
                </c:pt>
                <c:pt idx="3">
                  <c:v>GT用品</c:v>
                </c:pt>
                <c:pt idx="4">
                  <c:v>工賃</c:v>
                </c:pt>
                <c:pt idx="5">
                  <c:v>オイル</c:v>
                </c:pt>
                <c:pt idx="6">
                  <c:v>その他</c:v>
                </c:pt>
                <c:pt idx="7">
                  <c:v>クーラント、キャリア</c:v>
                </c:pt>
                <c:pt idx="8">
                  <c:v>バッテリー</c:v>
                </c:pt>
                <c:pt idx="9">
                  <c:v>アクセサリー</c:v>
                </c:pt>
                <c:pt idx="10">
                  <c:v>フィルム</c:v>
                </c:pt>
                <c:pt idx="11">
                  <c:v>シートカバー</c:v>
                </c:pt>
                <c:pt idx="12">
                  <c:v>ブレード</c:v>
                </c:pt>
                <c:pt idx="13">
                  <c:v>ランプ、バルブ</c:v>
                </c:pt>
                <c:pt idx="14">
                  <c:v>電装</c:v>
                </c:pt>
                <c:pt idx="15">
                  <c:v>補修</c:v>
                </c:pt>
                <c:pt idx="16">
                  <c:v>ケミカル</c:v>
                </c:pt>
                <c:pt idx="17">
                  <c:v>洗車、WAX</c:v>
                </c:pt>
                <c:pt idx="18">
                  <c:v>工具、ホーン</c:v>
                </c:pt>
                <c:pt idx="19">
                  <c:v>香水</c:v>
                </c:pt>
                <c:pt idx="20">
                  <c:v>ステッカー</c:v>
                </c:pt>
                <c:pt idx="21">
                  <c:v>エイモン</c:v>
                </c:pt>
                <c:pt idx="22">
                  <c:v>携帯、レーダー</c:v>
                </c:pt>
                <c:pt idx="23">
                  <c:v>アダプタ</c:v>
                </c:pt>
                <c:pt idx="24">
                  <c:v>ドリンクホルダー</c:v>
                </c:pt>
                <c:pt idx="25">
                  <c:v>ベビー</c:v>
                </c:pt>
              </c:strCache>
            </c:strRef>
          </c:cat>
          <c:val>
            <c:numRef>
              <c:f>'Sheet1 (2)'!$G$33:$G$58</c:f>
              <c:numCache>
                <c:formatCode>General</c:formatCode>
                <c:ptCount val="26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05824"/>
        <c:axId val="189419904"/>
      </c:lineChart>
      <c:catAx>
        <c:axId val="189405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5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4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419904"/>
        <c:scaling>
          <c:orientation val="minMax"/>
        </c:scaling>
        <c:delete val="0"/>
        <c:axPos val="l"/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405824"/>
        <c:crosses val="autoZero"/>
        <c:crossBetween val="between"/>
        <c:majorUnit val="0.1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437435367114785"/>
          <c:y val="0.95593220338983054"/>
          <c:w val="0.41365046535677352"/>
          <c:h val="3.8983050847457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tabSelected="1" zoomScale="77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Header>&amp;L学籍番号：&amp;C氏名：&amp;Rゼミ名：</oddHeader>
    <oddFooter>&amp;L&amp;D&amp;T&amp;F&amp;A&amp;R「数学」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1200000000000001" footer="0.51200000000000001"/>
  <pageSetup paperSize="9" orientation="landscape" horizontalDpi="4294967293" vertic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597" cy="6073734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0.90824</cdr:x>
      <cdr:y>0.03055</cdr:y>
    </cdr:from>
    <cdr:to>
      <cdr:x>0.98537</cdr:x>
      <cdr:y>0.43177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448799" y="185552"/>
          <a:ext cx="717467" cy="24369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r>
            <a:rPr lang="ja-JP" altLang="en-US" sz="3600">
              <a:solidFill>
                <a:schemeClr val="bg1">
                  <a:lumMod val="95000"/>
                </a:schemeClr>
              </a:solidFill>
            </a:rPr>
            <a:t>パレート図</a:t>
          </a:r>
        </a:p>
      </cdr:txBody>
    </cdr:sp>
  </cdr:relSizeAnchor>
  <cdr:relSizeAnchor xmlns:cdr="http://schemas.openxmlformats.org/drawingml/2006/chartDrawing">
    <cdr:from>
      <cdr:x>0.05186</cdr:x>
      <cdr:y>0.25255</cdr:y>
    </cdr:from>
    <cdr:to>
      <cdr:x>0.80053</cdr:x>
      <cdr:y>0.25458</cdr:y>
    </cdr:to>
    <cdr:cxnSp macro="">
      <cdr:nvCxnSpPr>
        <cdr:cNvPr id="5" name="直線コネクタ 4"/>
        <cdr:cNvCxnSpPr/>
      </cdr:nvCxnSpPr>
      <cdr:spPr bwMode="auto">
        <a:xfrm xmlns:a="http://schemas.openxmlformats.org/drawingml/2006/main">
          <a:off x="482435" y="1533896"/>
          <a:ext cx="6964383" cy="1237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49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0.05067</cdr:x>
      <cdr:y>0.10205</cdr:y>
    </cdr:from>
    <cdr:to>
      <cdr:x>0.79934</cdr:x>
      <cdr:y>0.10409</cdr:y>
    </cdr:to>
    <cdr:cxnSp macro="">
      <cdr:nvCxnSpPr>
        <cdr:cNvPr id="6" name="直線コネクタ 5"/>
        <cdr:cNvCxnSpPr/>
      </cdr:nvCxnSpPr>
      <cdr:spPr bwMode="auto">
        <a:xfrm xmlns:a="http://schemas.openxmlformats.org/drawingml/2006/main">
          <a:off x="471384" y="619826"/>
          <a:ext cx="6964383" cy="1237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49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0.81117</cdr:x>
      <cdr:y>0.22811</cdr:y>
    </cdr:from>
    <cdr:to>
      <cdr:x>0.90426</cdr:x>
      <cdr:y>0.27495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7545779" y="1385455"/>
          <a:ext cx="865909" cy="28451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200" b="1">
              <a:solidFill>
                <a:schemeClr val="bg1">
                  <a:lumMod val="95000"/>
                </a:schemeClr>
              </a:solidFill>
            </a:rPr>
            <a:t>75%</a:t>
          </a:r>
          <a:r>
            <a:rPr lang="ja-JP" altLang="en-US" sz="1200" b="1">
              <a:solidFill>
                <a:schemeClr val="bg1">
                  <a:lumMod val="95000"/>
                </a:schemeClr>
              </a:solidFill>
            </a:rPr>
            <a:t>ライン</a:t>
          </a:r>
        </a:p>
      </cdr:txBody>
    </cdr:sp>
  </cdr:relSizeAnchor>
  <cdr:relSizeAnchor xmlns:cdr="http://schemas.openxmlformats.org/drawingml/2006/chartDrawing">
    <cdr:from>
      <cdr:x>0.80851</cdr:x>
      <cdr:y>0.07536</cdr:y>
    </cdr:from>
    <cdr:to>
      <cdr:x>0.9016</cdr:x>
      <cdr:y>0.1222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7521039" y="457695"/>
          <a:ext cx="865909" cy="28451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bg1">
                  <a:lumMod val="95000"/>
                </a:schemeClr>
              </a:solidFill>
            </a:rPr>
            <a:t>９５</a:t>
          </a:r>
          <a:r>
            <a:rPr lang="en-US" altLang="ja-JP" sz="1100" b="1">
              <a:solidFill>
                <a:schemeClr val="bg1">
                  <a:lumMod val="95000"/>
                </a:schemeClr>
              </a:solidFill>
            </a:rPr>
            <a:t>%</a:t>
          </a:r>
          <a:r>
            <a:rPr lang="ja-JP" altLang="en-US" sz="1100" b="1">
              <a:solidFill>
                <a:schemeClr val="bg1">
                  <a:lumMod val="95000"/>
                </a:schemeClr>
              </a:solidFill>
            </a:rPr>
            <a:t>ライン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2"/>
  <sheetViews>
    <sheetView topLeftCell="B1" workbookViewId="0">
      <selection activeCell="B3" sqref="B3:O31"/>
    </sheetView>
  </sheetViews>
  <sheetFormatPr defaultRowHeight="13.5"/>
  <cols>
    <col min="1" max="1" width="8.5" bestFit="1" customWidth="1"/>
    <col min="2" max="2" width="17.25" bestFit="1" customWidth="1"/>
    <col min="3" max="3" width="10.125" bestFit="1" customWidth="1"/>
    <col min="4" max="4" width="9.25" bestFit="1" customWidth="1"/>
    <col min="5" max="5" width="10.25" bestFit="1" customWidth="1"/>
    <col min="6" max="6" width="9.375" bestFit="1" customWidth="1"/>
    <col min="7" max="14" width="9.25" bestFit="1" customWidth="1"/>
    <col min="15" max="15" width="10.25" bestFit="1" customWidth="1"/>
    <col min="16" max="16" width="7.125" bestFit="1" customWidth="1"/>
  </cols>
  <sheetData>
    <row r="3" spans="1:16">
      <c r="B3" t="s">
        <v>0</v>
      </c>
      <c r="C3" s="94" t="s">
        <v>1</v>
      </c>
      <c r="D3" s="94"/>
    </row>
    <row r="4" spans="1:16" ht="14.25" thickBot="1">
      <c r="O4" t="s">
        <v>18</v>
      </c>
    </row>
    <row r="5" spans="1:16" ht="14.25" thickBot="1">
      <c r="A5" s="10" t="s">
        <v>2</v>
      </c>
      <c r="B5" s="11" t="s">
        <v>3</v>
      </c>
      <c r="C5" s="12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23" t="s">
        <v>15</v>
      </c>
      <c r="O5" s="25" t="s">
        <v>16</v>
      </c>
      <c r="P5" s="15" t="s">
        <v>17</v>
      </c>
    </row>
    <row r="6" spans="1:16">
      <c r="A6" s="5">
        <v>1</v>
      </c>
      <c r="B6" s="7" t="s">
        <v>19</v>
      </c>
      <c r="C6" s="3">
        <v>1955266</v>
      </c>
      <c r="D6" s="2">
        <v>2794833</v>
      </c>
      <c r="E6" s="2">
        <v>7447099</v>
      </c>
      <c r="F6" s="2">
        <v>1947513</v>
      </c>
      <c r="G6" s="2">
        <v>966816</v>
      </c>
      <c r="H6" s="2">
        <v>1291141</v>
      </c>
      <c r="I6" s="2">
        <v>2072343</v>
      </c>
      <c r="J6" s="2">
        <v>2155671</v>
      </c>
      <c r="K6" s="2">
        <v>1387699</v>
      </c>
      <c r="L6" s="2">
        <v>1401764</v>
      </c>
      <c r="M6" s="2">
        <v>1150008</v>
      </c>
      <c r="N6" s="16">
        <v>945207</v>
      </c>
      <c r="O6" s="26">
        <f>SUM(C6:N6)</f>
        <v>25515360</v>
      </c>
      <c r="P6" s="24">
        <f t="shared" ref="P6:P31" si="0">O6/$O$32</f>
        <v>0.27715317360346342</v>
      </c>
    </row>
    <row r="7" spans="1:16">
      <c r="A7" s="6">
        <v>2</v>
      </c>
      <c r="B7" s="8" t="s">
        <v>20</v>
      </c>
      <c r="C7" s="4">
        <v>210812</v>
      </c>
      <c r="D7" s="1">
        <v>239040</v>
      </c>
      <c r="E7" s="1">
        <v>274815</v>
      </c>
      <c r="F7" s="1">
        <v>267425</v>
      </c>
      <c r="G7" s="1">
        <v>198780</v>
      </c>
      <c r="H7" s="1">
        <v>237325</v>
      </c>
      <c r="I7" s="1">
        <v>300088</v>
      </c>
      <c r="J7" s="1">
        <v>373490</v>
      </c>
      <c r="K7" s="1">
        <v>243130</v>
      </c>
      <c r="L7" s="1">
        <v>236070</v>
      </c>
      <c r="M7" s="1">
        <v>443660</v>
      </c>
      <c r="N7" s="17">
        <v>208337</v>
      </c>
      <c r="O7" s="27">
        <f t="shared" ref="O7:O32" si="1">SUM(C7:N7)</f>
        <v>3232972</v>
      </c>
      <c r="P7" s="22">
        <f t="shared" si="0"/>
        <v>3.5117217627779362E-2</v>
      </c>
    </row>
    <row r="8" spans="1:16">
      <c r="A8" s="6">
        <v>3</v>
      </c>
      <c r="B8" s="8" t="s">
        <v>21</v>
      </c>
      <c r="C8" s="4">
        <v>192018</v>
      </c>
      <c r="D8" s="1">
        <v>201158</v>
      </c>
      <c r="E8" s="1">
        <v>233530</v>
      </c>
      <c r="F8" s="1">
        <v>275230</v>
      </c>
      <c r="G8" s="1">
        <v>124306</v>
      </c>
      <c r="H8" s="1">
        <v>95510</v>
      </c>
      <c r="I8" s="1">
        <v>186700</v>
      </c>
      <c r="J8" s="1">
        <v>65980</v>
      </c>
      <c r="K8" s="1">
        <v>24410</v>
      </c>
      <c r="L8" s="1">
        <v>76280</v>
      </c>
      <c r="M8" s="1">
        <v>255670</v>
      </c>
      <c r="N8" s="17">
        <v>120460</v>
      </c>
      <c r="O8" s="27">
        <f t="shared" si="1"/>
        <v>1851252</v>
      </c>
      <c r="P8" s="22">
        <f t="shared" si="0"/>
        <v>2.010868617725789E-2</v>
      </c>
    </row>
    <row r="9" spans="1:16">
      <c r="A9" s="6">
        <v>4</v>
      </c>
      <c r="B9" s="8" t="s">
        <v>22</v>
      </c>
      <c r="C9" s="4">
        <v>41070</v>
      </c>
      <c r="D9" s="1">
        <v>13944</v>
      </c>
      <c r="E9" s="1">
        <v>29338</v>
      </c>
      <c r="F9" s="1">
        <v>20432</v>
      </c>
      <c r="G9" s="1">
        <v>8542</v>
      </c>
      <c r="H9" s="1">
        <v>17406</v>
      </c>
      <c r="I9" s="1">
        <v>33708</v>
      </c>
      <c r="J9" s="1">
        <v>38570</v>
      </c>
      <c r="K9" s="1">
        <v>21210</v>
      </c>
      <c r="L9" s="1">
        <v>34564</v>
      </c>
      <c r="M9" s="1">
        <v>53580</v>
      </c>
      <c r="N9" s="17">
        <v>27688</v>
      </c>
      <c r="O9" s="27">
        <f t="shared" si="1"/>
        <v>340052</v>
      </c>
      <c r="P9" s="22">
        <f t="shared" si="0"/>
        <v>3.6937159025075463E-3</v>
      </c>
    </row>
    <row r="10" spans="1:16">
      <c r="A10" s="6">
        <v>5</v>
      </c>
      <c r="B10" s="8" t="s">
        <v>23</v>
      </c>
      <c r="C10" s="4">
        <v>1343540</v>
      </c>
      <c r="D10" s="1">
        <v>682509</v>
      </c>
      <c r="E10" s="1">
        <v>2083291</v>
      </c>
      <c r="F10" s="1">
        <v>1869263</v>
      </c>
      <c r="G10" s="1">
        <v>1034898</v>
      </c>
      <c r="H10" s="1">
        <v>1842581</v>
      </c>
      <c r="I10" s="1">
        <v>1559622</v>
      </c>
      <c r="J10" s="1">
        <v>2210419</v>
      </c>
      <c r="K10" s="1">
        <v>1345418</v>
      </c>
      <c r="L10" s="1">
        <v>1949200</v>
      </c>
      <c r="M10" s="1">
        <v>3240746</v>
      </c>
      <c r="N10" s="17">
        <v>1262674</v>
      </c>
      <c r="O10" s="27">
        <f t="shared" si="1"/>
        <v>20424161</v>
      </c>
      <c r="P10" s="22">
        <f t="shared" si="0"/>
        <v>0.22185150589049449</v>
      </c>
    </row>
    <row r="11" spans="1:16">
      <c r="A11" s="6">
        <v>6</v>
      </c>
      <c r="B11" s="8" t="s">
        <v>24</v>
      </c>
      <c r="C11" s="4">
        <v>955100</v>
      </c>
      <c r="D11" s="1">
        <v>603050</v>
      </c>
      <c r="E11" s="1">
        <v>1352647</v>
      </c>
      <c r="F11" s="1">
        <v>657634</v>
      </c>
      <c r="G11" s="1">
        <v>424216</v>
      </c>
      <c r="H11" s="1">
        <v>746192</v>
      </c>
      <c r="I11" s="1">
        <v>1507819</v>
      </c>
      <c r="J11" s="1">
        <v>687278</v>
      </c>
      <c r="K11" s="1">
        <v>644435</v>
      </c>
      <c r="L11" s="1">
        <v>805517</v>
      </c>
      <c r="M11" s="1">
        <v>1113550</v>
      </c>
      <c r="N11" s="17">
        <v>1049726</v>
      </c>
      <c r="O11" s="27">
        <f t="shared" si="1"/>
        <v>10547164</v>
      </c>
      <c r="P11" s="22">
        <f t="shared" si="0"/>
        <v>0.11456549996222667</v>
      </c>
    </row>
    <row r="12" spans="1:16">
      <c r="A12" s="6">
        <v>7</v>
      </c>
      <c r="B12" s="8" t="s">
        <v>25</v>
      </c>
      <c r="C12" s="4">
        <v>8820</v>
      </c>
      <c r="D12" s="1">
        <v>10810</v>
      </c>
      <c r="E12" s="1">
        <v>3500</v>
      </c>
      <c r="F12" s="1">
        <v>48940</v>
      </c>
      <c r="G12" s="1">
        <v>13000</v>
      </c>
      <c r="H12" s="1">
        <v>0</v>
      </c>
      <c r="I12" s="1">
        <v>800</v>
      </c>
      <c r="J12" s="1">
        <v>0</v>
      </c>
      <c r="K12" s="1">
        <v>0</v>
      </c>
      <c r="L12" s="1">
        <v>2580</v>
      </c>
      <c r="M12" s="1">
        <v>800</v>
      </c>
      <c r="N12" s="17">
        <v>36200</v>
      </c>
      <c r="O12" s="27">
        <f t="shared" si="1"/>
        <v>125450</v>
      </c>
      <c r="P12" s="22">
        <f t="shared" si="0"/>
        <v>1.3626641218683368E-3</v>
      </c>
    </row>
    <row r="13" spans="1:16">
      <c r="A13" s="6">
        <v>8</v>
      </c>
      <c r="B13" s="8" t="s">
        <v>26</v>
      </c>
      <c r="C13" s="4">
        <v>1057280</v>
      </c>
      <c r="D13" s="1">
        <v>862060</v>
      </c>
      <c r="E13" s="1">
        <v>1626864</v>
      </c>
      <c r="F13" s="1">
        <v>404338</v>
      </c>
      <c r="G13" s="1">
        <v>159000</v>
      </c>
      <c r="H13" s="1">
        <v>1101560</v>
      </c>
      <c r="I13" s="1">
        <v>1965272</v>
      </c>
      <c r="J13" s="1">
        <v>589482</v>
      </c>
      <c r="K13" s="1">
        <v>929246</v>
      </c>
      <c r="L13" s="1">
        <v>1284975</v>
      </c>
      <c r="M13" s="1">
        <v>720534</v>
      </c>
      <c r="N13" s="17">
        <v>825025</v>
      </c>
      <c r="O13" s="27">
        <f t="shared" si="1"/>
        <v>11525636</v>
      </c>
      <c r="P13" s="22">
        <f t="shared" si="0"/>
        <v>0.12519386734885685</v>
      </c>
    </row>
    <row r="14" spans="1:16">
      <c r="A14" s="6">
        <v>9</v>
      </c>
      <c r="B14" s="8" t="s">
        <v>27</v>
      </c>
      <c r="C14" s="4">
        <v>159818</v>
      </c>
      <c r="D14" s="1">
        <v>134266</v>
      </c>
      <c r="E14" s="1">
        <v>19930</v>
      </c>
      <c r="F14" s="1">
        <v>63570</v>
      </c>
      <c r="G14" s="1">
        <v>23540</v>
      </c>
      <c r="H14" s="1">
        <v>33150</v>
      </c>
      <c r="I14" s="1">
        <v>24280</v>
      </c>
      <c r="J14" s="1">
        <v>77780</v>
      </c>
      <c r="K14" s="1">
        <v>10325</v>
      </c>
      <c r="L14" s="1">
        <v>102110</v>
      </c>
      <c r="M14" s="1">
        <v>161390</v>
      </c>
      <c r="N14" s="17">
        <v>124420</v>
      </c>
      <c r="O14" s="27">
        <f t="shared" si="1"/>
        <v>934579</v>
      </c>
      <c r="P14" s="22">
        <f t="shared" si="0"/>
        <v>1.0151592446007081E-2</v>
      </c>
    </row>
    <row r="15" spans="1:16">
      <c r="A15" s="6">
        <v>10</v>
      </c>
      <c r="B15" s="8" t="s">
        <v>28</v>
      </c>
      <c r="C15" s="4">
        <v>33146</v>
      </c>
      <c r="D15" s="1">
        <v>44428</v>
      </c>
      <c r="E15" s="1">
        <v>38836</v>
      </c>
      <c r="F15" s="1">
        <v>43046</v>
      </c>
      <c r="G15" s="1">
        <v>15418</v>
      </c>
      <c r="H15" s="1">
        <v>33540</v>
      </c>
      <c r="I15" s="1">
        <v>46566</v>
      </c>
      <c r="J15" s="1">
        <v>44410</v>
      </c>
      <c r="K15" s="1">
        <v>47086</v>
      </c>
      <c r="L15" s="1">
        <v>54558</v>
      </c>
      <c r="M15" s="1">
        <v>73634</v>
      </c>
      <c r="N15" s="17">
        <v>27699</v>
      </c>
      <c r="O15" s="27">
        <f t="shared" si="1"/>
        <v>502367</v>
      </c>
      <c r="P15" s="22">
        <f t="shared" si="0"/>
        <v>5.4568153599890857E-3</v>
      </c>
    </row>
    <row r="16" spans="1:16">
      <c r="A16" s="6">
        <v>11</v>
      </c>
      <c r="B16" s="8" t="s">
        <v>29</v>
      </c>
      <c r="C16" s="4">
        <v>83516</v>
      </c>
      <c r="D16" s="1">
        <v>191242</v>
      </c>
      <c r="E16" s="1">
        <v>748744</v>
      </c>
      <c r="F16" s="1">
        <v>774744</v>
      </c>
      <c r="G16" s="1">
        <v>257816</v>
      </c>
      <c r="H16" s="1">
        <v>33720</v>
      </c>
      <c r="I16" s="1">
        <v>0</v>
      </c>
      <c r="J16" s="1">
        <v>7620</v>
      </c>
      <c r="K16" s="1">
        <v>11220</v>
      </c>
      <c r="L16" s="1">
        <v>56180</v>
      </c>
      <c r="M16" s="1">
        <v>104290</v>
      </c>
      <c r="N16" s="17">
        <v>33770</v>
      </c>
      <c r="O16" s="27">
        <f t="shared" si="1"/>
        <v>2302862</v>
      </c>
      <c r="P16" s="22">
        <f t="shared" si="0"/>
        <v>2.5014168393893678E-2</v>
      </c>
    </row>
    <row r="17" spans="1:16">
      <c r="A17" s="6">
        <v>12</v>
      </c>
      <c r="B17" s="8" t="s">
        <v>30</v>
      </c>
      <c r="C17" s="4">
        <v>208700</v>
      </c>
      <c r="D17" s="1">
        <v>228361</v>
      </c>
      <c r="E17" s="1">
        <v>493230</v>
      </c>
      <c r="F17" s="1">
        <v>293697</v>
      </c>
      <c r="G17" s="1">
        <v>135468</v>
      </c>
      <c r="H17" s="1">
        <v>308990</v>
      </c>
      <c r="I17" s="1">
        <v>465525</v>
      </c>
      <c r="J17" s="1">
        <v>235500</v>
      </c>
      <c r="K17" s="1">
        <v>233240</v>
      </c>
      <c r="L17" s="1">
        <v>306852</v>
      </c>
      <c r="M17" s="1">
        <v>425203</v>
      </c>
      <c r="N17" s="17">
        <v>241178</v>
      </c>
      <c r="O17" s="27">
        <f t="shared" si="1"/>
        <v>3575944</v>
      </c>
      <c r="P17" s="22">
        <f t="shared" si="0"/>
        <v>3.8842651180632508E-2</v>
      </c>
    </row>
    <row r="18" spans="1:16">
      <c r="A18" s="6">
        <v>13</v>
      </c>
      <c r="B18" s="8" t="s">
        <v>31</v>
      </c>
      <c r="C18" s="4">
        <v>44556</v>
      </c>
      <c r="D18" s="1">
        <v>41420</v>
      </c>
      <c r="E18" s="1">
        <v>45116</v>
      </c>
      <c r="F18" s="1">
        <v>60088</v>
      </c>
      <c r="G18" s="1">
        <v>24278</v>
      </c>
      <c r="H18" s="1">
        <v>57960</v>
      </c>
      <c r="I18" s="1">
        <v>39002</v>
      </c>
      <c r="J18" s="1">
        <v>73976</v>
      </c>
      <c r="K18" s="1">
        <v>33114</v>
      </c>
      <c r="L18" s="1">
        <v>57524</v>
      </c>
      <c r="M18" s="1">
        <v>59744</v>
      </c>
      <c r="N18" s="17">
        <v>40378</v>
      </c>
      <c r="O18" s="27">
        <f t="shared" si="1"/>
        <v>577156</v>
      </c>
      <c r="P18" s="22">
        <f t="shared" si="0"/>
        <v>6.2691891105702818E-3</v>
      </c>
    </row>
    <row r="19" spans="1:16">
      <c r="A19" s="6">
        <v>14</v>
      </c>
      <c r="B19" s="8" t="s">
        <v>32</v>
      </c>
      <c r="C19" s="4">
        <v>19108</v>
      </c>
      <c r="D19" s="1">
        <v>17420</v>
      </c>
      <c r="E19" s="1">
        <v>5040</v>
      </c>
      <c r="F19" s="1">
        <v>6320</v>
      </c>
      <c r="G19" s="1">
        <v>5200</v>
      </c>
      <c r="H19" s="1">
        <v>15440</v>
      </c>
      <c r="I19" s="1">
        <v>37140</v>
      </c>
      <c r="J19" s="1">
        <v>75020</v>
      </c>
      <c r="K19" s="1">
        <v>694</v>
      </c>
      <c r="L19" s="1">
        <v>26550</v>
      </c>
      <c r="M19" s="1">
        <v>23590</v>
      </c>
      <c r="N19" s="17">
        <v>2080</v>
      </c>
      <c r="O19" s="27">
        <f t="shared" si="1"/>
        <v>233602</v>
      </c>
      <c r="P19" s="22">
        <f t="shared" si="0"/>
        <v>2.53743375206606E-3</v>
      </c>
    </row>
    <row r="20" spans="1:16">
      <c r="A20" s="6">
        <v>15</v>
      </c>
      <c r="B20" s="8" t="s">
        <v>33</v>
      </c>
      <c r="C20" s="4">
        <v>72310</v>
      </c>
      <c r="D20" s="1">
        <v>75520</v>
      </c>
      <c r="E20" s="1">
        <v>155870</v>
      </c>
      <c r="F20" s="1">
        <v>122920</v>
      </c>
      <c r="G20" s="1">
        <v>57680</v>
      </c>
      <c r="H20" s="1">
        <v>169438</v>
      </c>
      <c r="I20" s="1">
        <v>92050</v>
      </c>
      <c r="J20" s="1">
        <v>88240</v>
      </c>
      <c r="K20" s="1">
        <v>40470</v>
      </c>
      <c r="L20" s="1">
        <v>29080</v>
      </c>
      <c r="M20" s="1">
        <v>59536</v>
      </c>
      <c r="N20" s="17">
        <v>22702</v>
      </c>
      <c r="O20" s="27">
        <f t="shared" si="1"/>
        <v>985816</v>
      </c>
      <c r="P20" s="22">
        <f t="shared" si="0"/>
        <v>1.0708139449691163E-2</v>
      </c>
    </row>
    <row r="21" spans="1:16">
      <c r="A21" s="6">
        <v>16</v>
      </c>
      <c r="B21" s="8" t="s">
        <v>34</v>
      </c>
      <c r="C21" s="4">
        <v>98418</v>
      </c>
      <c r="D21" s="1">
        <v>94746</v>
      </c>
      <c r="E21" s="1">
        <v>309296</v>
      </c>
      <c r="F21" s="1">
        <v>48920</v>
      </c>
      <c r="G21" s="1">
        <v>43430</v>
      </c>
      <c r="H21" s="1">
        <v>62730</v>
      </c>
      <c r="I21" s="1">
        <v>181288</v>
      </c>
      <c r="J21" s="1">
        <v>172678</v>
      </c>
      <c r="K21" s="1">
        <v>90392</v>
      </c>
      <c r="L21" s="1">
        <v>145550</v>
      </c>
      <c r="M21" s="1">
        <v>252248</v>
      </c>
      <c r="N21" s="17">
        <v>81802</v>
      </c>
      <c r="O21" s="27">
        <f t="shared" si="1"/>
        <v>1581498</v>
      </c>
      <c r="P21" s="22">
        <f t="shared" si="0"/>
        <v>1.7178561844611646E-2</v>
      </c>
    </row>
    <row r="22" spans="1:16">
      <c r="A22" s="6">
        <v>17</v>
      </c>
      <c r="B22" s="8" t="s">
        <v>35</v>
      </c>
      <c r="C22" s="4">
        <v>11070</v>
      </c>
      <c r="D22" s="1">
        <v>18980</v>
      </c>
      <c r="E22" s="1">
        <v>12350</v>
      </c>
      <c r="F22" s="1">
        <v>34376</v>
      </c>
      <c r="G22" s="1">
        <v>14000</v>
      </c>
      <c r="H22" s="1">
        <v>3840</v>
      </c>
      <c r="I22" s="1">
        <v>102090</v>
      </c>
      <c r="J22" s="1">
        <v>27150</v>
      </c>
      <c r="K22" s="1">
        <v>14540</v>
      </c>
      <c r="L22" s="1">
        <v>62790</v>
      </c>
      <c r="M22" s="1">
        <v>79260</v>
      </c>
      <c r="N22" s="17">
        <v>56400</v>
      </c>
      <c r="O22" s="27">
        <f t="shared" si="1"/>
        <v>436846</v>
      </c>
      <c r="P22" s="22">
        <f t="shared" si="0"/>
        <v>4.7451125626281031E-3</v>
      </c>
    </row>
    <row r="23" spans="1:16">
      <c r="A23" s="6">
        <v>18</v>
      </c>
      <c r="B23" s="8" t="s">
        <v>36</v>
      </c>
      <c r="C23" s="4">
        <v>60930</v>
      </c>
      <c r="D23" s="1">
        <v>18990</v>
      </c>
      <c r="E23" s="1">
        <v>46940</v>
      </c>
      <c r="F23" s="1">
        <v>111330</v>
      </c>
      <c r="G23" s="1">
        <v>113570</v>
      </c>
      <c r="H23" s="1">
        <v>99552</v>
      </c>
      <c r="I23" s="1">
        <v>67670</v>
      </c>
      <c r="J23" s="1">
        <v>20920</v>
      </c>
      <c r="K23" s="1">
        <v>33200</v>
      </c>
      <c r="L23" s="1">
        <v>55590</v>
      </c>
      <c r="M23" s="1">
        <v>19240</v>
      </c>
      <c r="N23" s="17">
        <v>11890</v>
      </c>
      <c r="O23" s="27">
        <f t="shared" si="1"/>
        <v>659822</v>
      </c>
      <c r="P23" s="22">
        <f t="shared" si="0"/>
        <v>7.1671244816214411E-3</v>
      </c>
    </row>
    <row r="24" spans="1:16">
      <c r="A24" s="6">
        <v>19</v>
      </c>
      <c r="B24" s="8" t="s">
        <v>37</v>
      </c>
      <c r="C24" s="4">
        <v>67870</v>
      </c>
      <c r="D24" s="1">
        <v>87156</v>
      </c>
      <c r="E24" s="1">
        <v>102390</v>
      </c>
      <c r="F24" s="1">
        <v>107104</v>
      </c>
      <c r="G24" s="1">
        <v>26180</v>
      </c>
      <c r="H24" s="1">
        <v>87210</v>
      </c>
      <c r="I24" s="1">
        <v>71000</v>
      </c>
      <c r="J24" s="1">
        <v>49880</v>
      </c>
      <c r="K24" s="1">
        <v>22440</v>
      </c>
      <c r="L24" s="1">
        <v>72990</v>
      </c>
      <c r="M24" s="1">
        <v>133395</v>
      </c>
      <c r="N24" s="17">
        <v>109570</v>
      </c>
      <c r="O24" s="27">
        <f t="shared" si="1"/>
        <v>937185</v>
      </c>
      <c r="P24" s="22">
        <f t="shared" si="0"/>
        <v>1.0179899362719628E-2</v>
      </c>
    </row>
    <row r="25" spans="1:16">
      <c r="A25" s="6">
        <v>20</v>
      </c>
      <c r="B25" s="8" t="s">
        <v>38</v>
      </c>
      <c r="C25" s="4">
        <v>20780</v>
      </c>
      <c r="D25" s="1">
        <v>25800</v>
      </c>
      <c r="E25" s="1">
        <v>118040</v>
      </c>
      <c r="F25" s="1">
        <v>180821</v>
      </c>
      <c r="G25" s="1">
        <v>143100</v>
      </c>
      <c r="H25" s="1">
        <v>78170</v>
      </c>
      <c r="I25" s="1">
        <v>110570</v>
      </c>
      <c r="J25" s="1">
        <v>56150</v>
      </c>
      <c r="K25" s="1">
        <v>47710</v>
      </c>
      <c r="L25" s="1">
        <v>50020</v>
      </c>
      <c r="M25" s="1">
        <v>69700</v>
      </c>
      <c r="N25" s="17">
        <v>76410</v>
      </c>
      <c r="O25" s="27">
        <f t="shared" si="1"/>
        <v>977271</v>
      </c>
      <c r="P25" s="22">
        <f t="shared" si="0"/>
        <v>1.0615321873594192E-2</v>
      </c>
    </row>
    <row r="26" spans="1:16">
      <c r="A26" s="6">
        <v>21</v>
      </c>
      <c r="B26" s="8" t="s">
        <v>39</v>
      </c>
      <c r="C26" s="4">
        <v>53210</v>
      </c>
      <c r="D26" s="1">
        <v>120535</v>
      </c>
      <c r="E26" s="1">
        <v>40973</v>
      </c>
      <c r="F26" s="1">
        <v>32495</v>
      </c>
      <c r="G26" s="1">
        <v>25085</v>
      </c>
      <c r="H26" s="1">
        <v>37620</v>
      </c>
      <c r="I26" s="1">
        <v>168780</v>
      </c>
      <c r="J26" s="1">
        <v>192550</v>
      </c>
      <c r="K26" s="1">
        <v>127260</v>
      </c>
      <c r="L26" s="1">
        <v>134123</v>
      </c>
      <c r="M26" s="1">
        <v>183468</v>
      </c>
      <c r="N26" s="17">
        <v>51510</v>
      </c>
      <c r="O26" s="27">
        <f t="shared" si="1"/>
        <v>1167609</v>
      </c>
      <c r="P26" s="22">
        <f t="shared" si="0"/>
        <v>1.2682813014512292E-2</v>
      </c>
    </row>
    <row r="27" spans="1:16">
      <c r="A27" s="6">
        <v>22</v>
      </c>
      <c r="B27" s="8" t="s">
        <v>40</v>
      </c>
      <c r="C27" s="4">
        <v>33150</v>
      </c>
      <c r="D27" s="1">
        <v>26610</v>
      </c>
      <c r="E27" s="1">
        <v>48300</v>
      </c>
      <c r="F27" s="1">
        <v>35750</v>
      </c>
      <c r="G27" s="1">
        <v>12430</v>
      </c>
      <c r="H27" s="1">
        <v>38660</v>
      </c>
      <c r="I27" s="1">
        <v>28620</v>
      </c>
      <c r="J27" s="1">
        <v>34200</v>
      </c>
      <c r="K27" s="1">
        <v>6770</v>
      </c>
      <c r="L27" s="1">
        <v>13430</v>
      </c>
      <c r="M27" s="1">
        <v>14230</v>
      </c>
      <c r="N27" s="17">
        <v>7140</v>
      </c>
      <c r="O27" s="27">
        <f t="shared" si="1"/>
        <v>299290</v>
      </c>
      <c r="P27" s="22">
        <f t="shared" si="0"/>
        <v>3.2509505383337945E-3</v>
      </c>
    </row>
    <row r="28" spans="1:16">
      <c r="A28" s="6">
        <v>23</v>
      </c>
      <c r="B28" s="8" t="s">
        <v>41</v>
      </c>
      <c r="C28" s="4">
        <v>7410</v>
      </c>
      <c r="D28" s="1">
        <v>31981</v>
      </c>
      <c r="E28" s="1">
        <v>17930</v>
      </c>
      <c r="F28" s="1">
        <v>24440</v>
      </c>
      <c r="G28" s="1">
        <v>13220</v>
      </c>
      <c r="H28" s="1">
        <v>19100</v>
      </c>
      <c r="I28" s="1">
        <v>24070</v>
      </c>
      <c r="J28" s="1">
        <v>19248</v>
      </c>
      <c r="K28" s="1">
        <v>18400</v>
      </c>
      <c r="L28" s="1">
        <v>17300</v>
      </c>
      <c r="M28" s="1">
        <v>39990</v>
      </c>
      <c r="N28" s="17">
        <v>10498</v>
      </c>
      <c r="O28" s="27">
        <f t="shared" si="1"/>
        <v>243587</v>
      </c>
      <c r="P28" s="22">
        <f t="shared" si="0"/>
        <v>2.6458929091553811E-3</v>
      </c>
    </row>
    <row r="29" spans="1:16">
      <c r="A29" s="6">
        <v>24</v>
      </c>
      <c r="B29" s="8" t="s">
        <v>42</v>
      </c>
      <c r="C29" s="4">
        <v>17300</v>
      </c>
      <c r="D29" s="1">
        <v>6040</v>
      </c>
      <c r="E29" s="1">
        <v>13050</v>
      </c>
      <c r="F29" s="1">
        <v>13930</v>
      </c>
      <c r="G29" s="1">
        <v>7470</v>
      </c>
      <c r="H29" s="1">
        <v>12790</v>
      </c>
      <c r="I29" s="1">
        <v>22104</v>
      </c>
      <c r="J29" s="1">
        <v>13386</v>
      </c>
      <c r="K29" s="1">
        <v>9216</v>
      </c>
      <c r="L29" s="1">
        <v>9387</v>
      </c>
      <c r="M29" s="1">
        <v>18846</v>
      </c>
      <c r="N29" s="17">
        <v>9316</v>
      </c>
      <c r="O29" s="27">
        <f t="shared" si="1"/>
        <v>152835</v>
      </c>
      <c r="P29" s="22">
        <f t="shared" si="0"/>
        <v>1.6601257159485634E-3</v>
      </c>
    </row>
    <row r="30" spans="1:16">
      <c r="A30" s="6">
        <v>25</v>
      </c>
      <c r="B30" s="9" t="s">
        <v>43</v>
      </c>
      <c r="C30" s="4">
        <v>26840</v>
      </c>
      <c r="D30" s="1">
        <v>2500</v>
      </c>
      <c r="E30" s="1">
        <v>7238</v>
      </c>
      <c r="F30" s="1">
        <v>0</v>
      </c>
      <c r="G30" s="1">
        <v>980</v>
      </c>
      <c r="H30" s="1">
        <v>23855</v>
      </c>
      <c r="I30" s="1">
        <v>20710</v>
      </c>
      <c r="J30" s="1">
        <v>23140</v>
      </c>
      <c r="K30" s="1">
        <v>16920</v>
      </c>
      <c r="L30" s="1">
        <v>35270</v>
      </c>
      <c r="M30" s="1">
        <v>37300</v>
      </c>
      <c r="N30" s="17">
        <v>12000</v>
      </c>
      <c r="O30" s="27">
        <f t="shared" si="1"/>
        <v>206753</v>
      </c>
      <c r="P30" s="22">
        <f t="shared" si="0"/>
        <v>2.2457943020218751E-3</v>
      </c>
    </row>
    <row r="31" spans="1:16" ht="14.25" thickBot="1">
      <c r="A31" s="29">
        <v>26</v>
      </c>
      <c r="B31" s="9" t="s">
        <v>44</v>
      </c>
      <c r="C31" s="19">
        <v>261568</v>
      </c>
      <c r="D31" s="20">
        <v>385636</v>
      </c>
      <c r="E31" s="20">
        <v>769426</v>
      </c>
      <c r="F31" s="20">
        <v>48594</v>
      </c>
      <c r="G31" s="20">
        <v>47161</v>
      </c>
      <c r="H31" s="20">
        <v>320551</v>
      </c>
      <c r="I31" s="20">
        <v>151521</v>
      </c>
      <c r="J31" s="20">
        <v>214533</v>
      </c>
      <c r="K31" s="20">
        <v>204871</v>
      </c>
      <c r="L31" s="20">
        <v>203559</v>
      </c>
      <c r="M31" s="20">
        <v>67405</v>
      </c>
      <c r="N31" s="21">
        <v>50411</v>
      </c>
      <c r="O31" s="28">
        <f t="shared" si="1"/>
        <v>2725236</v>
      </c>
      <c r="P31" s="30">
        <f t="shared" si="0"/>
        <v>2.9602083067548655E-2</v>
      </c>
    </row>
    <row r="32" spans="1:16" ht="15" thickTop="1" thickBot="1">
      <c r="A32" s="18"/>
      <c r="B32" s="18" t="s">
        <v>45</v>
      </c>
      <c r="C32" s="31">
        <f>SUM(C6:C31)</f>
        <v>7043606</v>
      </c>
      <c r="D32" s="31">
        <f t="shared" ref="D32:N32" si="2">SUM(D6:D31)</f>
        <v>6959035</v>
      </c>
      <c r="E32" s="31">
        <f t="shared" si="2"/>
        <v>16043783</v>
      </c>
      <c r="F32" s="31">
        <f t="shared" si="2"/>
        <v>7492920</v>
      </c>
      <c r="G32" s="31">
        <f t="shared" si="2"/>
        <v>3895584</v>
      </c>
      <c r="H32" s="31">
        <f t="shared" si="2"/>
        <v>6768031</v>
      </c>
      <c r="I32" s="31">
        <f t="shared" si="2"/>
        <v>9279338</v>
      </c>
      <c r="J32" s="31">
        <f t="shared" si="2"/>
        <v>7547271</v>
      </c>
      <c r="K32" s="31">
        <f t="shared" si="2"/>
        <v>5563416</v>
      </c>
      <c r="L32" s="31">
        <f t="shared" si="2"/>
        <v>7223813</v>
      </c>
      <c r="M32" s="31">
        <f t="shared" si="2"/>
        <v>8801017</v>
      </c>
      <c r="N32" s="32">
        <f t="shared" si="2"/>
        <v>5444491</v>
      </c>
      <c r="O32" s="33">
        <f t="shared" si="1"/>
        <v>92062305</v>
      </c>
      <c r="P32" s="34">
        <f>SUM(P6:P31)</f>
        <v>1</v>
      </c>
    </row>
  </sheetData>
  <mergeCells count="1">
    <mergeCell ref="C3:D3"/>
  </mergeCells>
  <phoneticPr fontId="2"/>
  <pageMargins left="0.75" right="0.75" top="1" bottom="1" header="0.51200000000000001" footer="0.51200000000000001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zoomScale="75" workbookViewId="0">
      <selection activeCell="B1" sqref="B1:D1"/>
    </sheetView>
  </sheetViews>
  <sheetFormatPr defaultRowHeight="13.5"/>
  <cols>
    <col min="1" max="1" width="4.625" bestFit="1" customWidth="1"/>
    <col min="2" max="2" width="17.25" bestFit="1" customWidth="1"/>
    <col min="3" max="3" width="14.375" bestFit="1" customWidth="1"/>
    <col min="4" max="4" width="11.125" bestFit="1" customWidth="1"/>
    <col min="5" max="5" width="10.625" bestFit="1" customWidth="1"/>
    <col min="6" max="12" width="9.625" bestFit="1" customWidth="1"/>
    <col min="13" max="14" width="9.25" bestFit="1" customWidth="1"/>
    <col min="15" max="15" width="10.25" bestFit="1" customWidth="1"/>
    <col min="16" max="16" width="7.125" bestFit="1" customWidth="1"/>
    <col min="17" max="17" width="11" bestFit="1" customWidth="1"/>
  </cols>
  <sheetData>
    <row r="1" spans="1:18">
      <c r="B1" t="s">
        <v>46</v>
      </c>
      <c r="C1" s="94" t="s">
        <v>47</v>
      </c>
      <c r="D1" s="94"/>
    </row>
    <row r="2" spans="1:18" ht="14.25" thickBot="1">
      <c r="O2" t="s">
        <v>48</v>
      </c>
    </row>
    <row r="3" spans="1:18" ht="14.25" thickBot="1">
      <c r="A3" s="10" t="s">
        <v>49</v>
      </c>
      <c r="B3" s="11" t="s">
        <v>50</v>
      </c>
      <c r="C3" s="12" t="s">
        <v>51</v>
      </c>
      <c r="D3" s="13" t="s">
        <v>52</v>
      </c>
      <c r="E3" s="13" t="s">
        <v>53</v>
      </c>
      <c r="F3" s="13" t="s">
        <v>54</v>
      </c>
      <c r="G3" s="13" t="s">
        <v>55</v>
      </c>
      <c r="H3" s="13" t="s">
        <v>56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23" t="s">
        <v>15</v>
      </c>
      <c r="O3" s="25" t="s">
        <v>57</v>
      </c>
      <c r="P3" s="14" t="s">
        <v>58</v>
      </c>
      <c r="Q3" s="49" t="s">
        <v>87</v>
      </c>
      <c r="R3" s="50" t="s">
        <v>86</v>
      </c>
    </row>
    <row r="4" spans="1:18">
      <c r="A4" s="5">
        <v>1</v>
      </c>
      <c r="B4" s="7" t="s">
        <v>59</v>
      </c>
      <c r="C4" s="35">
        <v>1955266</v>
      </c>
      <c r="D4" s="36">
        <v>2794833</v>
      </c>
      <c r="E4" s="36">
        <v>7447099</v>
      </c>
      <c r="F4" s="36">
        <v>1947513</v>
      </c>
      <c r="G4" s="36">
        <v>966816</v>
      </c>
      <c r="H4" s="36">
        <v>1291141</v>
      </c>
      <c r="I4" s="36">
        <v>2072343</v>
      </c>
      <c r="J4" s="36">
        <v>2155671</v>
      </c>
      <c r="K4" s="36">
        <v>1387699</v>
      </c>
      <c r="L4" s="36">
        <v>1401764</v>
      </c>
      <c r="M4" s="36">
        <v>1150008</v>
      </c>
      <c r="N4" s="37">
        <v>945207</v>
      </c>
      <c r="O4" s="26">
        <f t="shared" ref="O4:O30" si="0">SUM(C4:N4)</f>
        <v>25515360</v>
      </c>
      <c r="P4" s="45">
        <f>O4/$O$30</f>
        <v>0.27715317360346342</v>
      </c>
      <c r="Q4" s="51">
        <f>P4</f>
        <v>0.27715317360346342</v>
      </c>
      <c r="R4" s="52" t="str">
        <f>IF(Q4&lt;0.75,"Aランク",IF(Q4&lt;0.95,"Bランク,""Cランク"))</f>
        <v>Aランク</v>
      </c>
    </row>
    <row r="5" spans="1:18">
      <c r="A5" s="6">
        <v>2</v>
      </c>
      <c r="B5" s="8" t="s">
        <v>63</v>
      </c>
      <c r="C5" s="38">
        <v>1343540</v>
      </c>
      <c r="D5" s="39">
        <v>682509</v>
      </c>
      <c r="E5" s="39">
        <v>2083291</v>
      </c>
      <c r="F5" s="39">
        <v>1869263</v>
      </c>
      <c r="G5" s="39">
        <v>1034898</v>
      </c>
      <c r="H5" s="39">
        <v>1842581</v>
      </c>
      <c r="I5" s="39">
        <v>1559622</v>
      </c>
      <c r="J5" s="39">
        <v>2210419</v>
      </c>
      <c r="K5" s="39">
        <v>1345418</v>
      </c>
      <c r="L5" s="39">
        <v>1949200</v>
      </c>
      <c r="M5" s="39">
        <v>3240746</v>
      </c>
      <c r="N5" s="40">
        <v>1262674</v>
      </c>
      <c r="O5" s="27">
        <f t="shared" si="0"/>
        <v>20424161</v>
      </c>
      <c r="P5" s="46">
        <f t="shared" ref="P5:P29" si="1">O5/$O$30</f>
        <v>0.22185150589049449</v>
      </c>
      <c r="Q5" s="51">
        <f>Q4+P5</f>
        <v>0.49900467949395788</v>
      </c>
      <c r="R5" s="52" t="str">
        <f>IF(Q5&lt;0.75,"Aランク",IF(Q5&lt;0.95,"Bランク,""Cランク"))</f>
        <v>Aランク</v>
      </c>
    </row>
    <row r="6" spans="1:18">
      <c r="A6" s="6">
        <v>3</v>
      </c>
      <c r="B6" s="8" t="s">
        <v>66</v>
      </c>
      <c r="C6" s="38">
        <v>1057280</v>
      </c>
      <c r="D6" s="39">
        <v>862060</v>
      </c>
      <c r="E6" s="39">
        <v>1626864</v>
      </c>
      <c r="F6" s="39">
        <v>404338</v>
      </c>
      <c r="G6" s="39">
        <v>159000</v>
      </c>
      <c r="H6" s="39">
        <v>1101560</v>
      </c>
      <c r="I6" s="39">
        <v>1965272</v>
      </c>
      <c r="J6" s="39">
        <v>589482</v>
      </c>
      <c r="K6" s="39">
        <v>929246</v>
      </c>
      <c r="L6" s="39">
        <v>1284975</v>
      </c>
      <c r="M6" s="39">
        <v>720534</v>
      </c>
      <c r="N6" s="40">
        <v>825025</v>
      </c>
      <c r="O6" s="27">
        <f t="shared" si="0"/>
        <v>11525636</v>
      </c>
      <c r="P6" s="46">
        <f t="shared" si="1"/>
        <v>0.12519386734885685</v>
      </c>
      <c r="Q6" s="51">
        <f t="shared" ref="Q6:Q29" si="2">Q5+P6</f>
        <v>0.62419854684281473</v>
      </c>
      <c r="R6" s="52" t="str">
        <f>IF(Q6&lt;0.75,"Aランク",IF(Q6&lt;0.95,"Bランク,""Cランク"))</f>
        <v>Aランク</v>
      </c>
    </row>
    <row r="7" spans="1:18">
      <c r="A7" s="6">
        <v>4</v>
      </c>
      <c r="B7" s="8" t="s">
        <v>64</v>
      </c>
      <c r="C7" s="38">
        <v>955100</v>
      </c>
      <c r="D7" s="39">
        <v>603050</v>
      </c>
      <c r="E7" s="39">
        <v>1352647</v>
      </c>
      <c r="F7" s="39">
        <v>657634</v>
      </c>
      <c r="G7" s="39">
        <v>424216</v>
      </c>
      <c r="H7" s="39">
        <v>746192</v>
      </c>
      <c r="I7" s="39">
        <v>1507819</v>
      </c>
      <c r="J7" s="39">
        <v>687278</v>
      </c>
      <c r="K7" s="39">
        <v>644435</v>
      </c>
      <c r="L7" s="39">
        <v>805517</v>
      </c>
      <c r="M7" s="39">
        <v>1113550</v>
      </c>
      <c r="N7" s="40">
        <v>1049726</v>
      </c>
      <c r="O7" s="27">
        <f t="shared" si="0"/>
        <v>10547164</v>
      </c>
      <c r="P7" s="46">
        <f t="shared" si="1"/>
        <v>0.11456549996222667</v>
      </c>
      <c r="Q7" s="51">
        <f t="shared" si="2"/>
        <v>0.73876404680504137</v>
      </c>
      <c r="R7" s="52" t="str">
        <f>IF(Q7&lt;0.75,"Aランク",IF(Q7&lt;0.95,"Bランク,""Cランク"))</f>
        <v>Aランク</v>
      </c>
    </row>
    <row r="8" spans="1:18">
      <c r="A8" s="6">
        <v>5</v>
      </c>
      <c r="B8" s="8" t="s">
        <v>70</v>
      </c>
      <c r="C8" s="38">
        <v>208700</v>
      </c>
      <c r="D8" s="39">
        <v>228361</v>
      </c>
      <c r="E8" s="39">
        <v>493230</v>
      </c>
      <c r="F8" s="39">
        <v>293697</v>
      </c>
      <c r="G8" s="39">
        <v>135468</v>
      </c>
      <c r="H8" s="39">
        <v>308990</v>
      </c>
      <c r="I8" s="39">
        <v>465525</v>
      </c>
      <c r="J8" s="39">
        <v>235500</v>
      </c>
      <c r="K8" s="39">
        <v>233240</v>
      </c>
      <c r="L8" s="39">
        <v>306852</v>
      </c>
      <c r="M8" s="39">
        <v>425203</v>
      </c>
      <c r="N8" s="40">
        <v>241178</v>
      </c>
      <c r="O8" s="27">
        <f t="shared" si="0"/>
        <v>3575944</v>
      </c>
      <c r="P8" s="46">
        <f t="shared" si="1"/>
        <v>3.8842651180632508E-2</v>
      </c>
      <c r="Q8" s="51">
        <f t="shared" si="2"/>
        <v>0.77760669798567383</v>
      </c>
      <c r="R8" s="52" t="str">
        <f t="shared" ref="R8:R16" si="3">IF(Q8&lt;0.75,"Aランク",IF(Q8&lt;0.95,"Bランク","Cランク"))</f>
        <v>Bランク</v>
      </c>
    </row>
    <row r="9" spans="1:18">
      <c r="A9" s="6">
        <v>6</v>
      </c>
      <c r="B9" s="8" t="s">
        <v>60</v>
      </c>
      <c r="C9" s="38">
        <v>210812</v>
      </c>
      <c r="D9" s="39">
        <v>239040</v>
      </c>
      <c r="E9" s="39">
        <v>274815</v>
      </c>
      <c r="F9" s="39">
        <v>267425</v>
      </c>
      <c r="G9" s="39">
        <v>198780</v>
      </c>
      <c r="H9" s="39">
        <v>237325</v>
      </c>
      <c r="I9" s="39">
        <v>300088</v>
      </c>
      <c r="J9" s="39">
        <v>373490</v>
      </c>
      <c r="K9" s="39">
        <v>243130</v>
      </c>
      <c r="L9" s="39">
        <v>236070</v>
      </c>
      <c r="M9" s="39">
        <v>443660</v>
      </c>
      <c r="N9" s="40">
        <v>208337</v>
      </c>
      <c r="O9" s="27">
        <f t="shared" si="0"/>
        <v>3232972</v>
      </c>
      <c r="P9" s="46">
        <f t="shared" si="1"/>
        <v>3.5117217627779362E-2</v>
      </c>
      <c r="Q9" s="51">
        <f t="shared" si="2"/>
        <v>0.81272391561345314</v>
      </c>
      <c r="R9" s="52" t="str">
        <f t="shared" si="3"/>
        <v>Bランク</v>
      </c>
    </row>
    <row r="10" spans="1:18">
      <c r="A10" s="6">
        <v>7</v>
      </c>
      <c r="B10" s="8" t="s">
        <v>84</v>
      </c>
      <c r="C10" s="38">
        <v>261568</v>
      </c>
      <c r="D10" s="39">
        <v>385636</v>
      </c>
      <c r="E10" s="39">
        <v>769426</v>
      </c>
      <c r="F10" s="39">
        <v>48594</v>
      </c>
      <c r="G10" s="39">
        <v>47161</v>
      </c>
      <c r="H10" s="39">
        <v>320551</v>
      </c>
      <c r="I10" s="39">
        <v>151521</v>
      </c>
      <c r="J10" s="39">
        <v>214533</v>
      </c>
      <c r="K10" s="39">
        <v>204871</v>
      </c>
      <c r="L10" s="39">
        <v>203559</v>
      </c>
      <c r="M10" s="39">
        <v>67405</v>
      </c>
      <c r="N10" s="40">
        <v>50411</v>
      </c>
      <c r="O10" s="27">
        <f t="shared" si="0"/>
        <v>2725236</v>
      </c>
      <c r="P10" s="46">
        <f t="shared" si="1"/>
        <v>2.9602083067548655E-2</v>
      </c>
      <c r="Q10" s="51">
        <f t="shared" si="2"/>
        <v>0.84232599868100178</v>
      </c>
      <c r="R10" s="52" t="str">
        <f t="shared" si="3"/>
        <v>Bランク</v>
      </c>
    </row>
    <row r="11" spans="1:18">
      <c r="A11" s="6">
        <v>8</v>
      </c>
      <c r="B11" s="8" t="s">
        <v>69</v>
      </c>
      <c r="C11" s="38">
        <v>83516</v>
      </c>
      <c r="D11" s="39">
        <v>191242</v>
      </c>
      <c r="E11" s="39">
        <v>748744</v>
      </c>
      <c r="F11" s="39">
        <v>774744</v>
      </c>
      <c r="G11" s="39">
        <v>257816</v>
      </c>
      <c r="H11" s="39">
        <v>33720</v>
      </c>
      <c r="I11" s="39">
        <v>0</v>
      </c>
      <c r="J11" s="39">
        <v>7620</v>
      </c>
      <c r="K11" s="39">
        <v>11220</v>
      </c>
      <c r="L11" s="39">
        <v>56180</v>
      </c>
      <c r="M11" s="39">
        <v>104290</v>
      </c>
      <c r="N11" s="40">
        <v>33770</v>
      </c>
      <c r="O11" s="27">
        <f t="shared" si="0"/>
        <v>2302862</v>
      </c>
      <c r="P11" s="46">
        <f t="shared" si="1"/>
        <v>2.5014168393893678E-2</v>
      </c>
      <c r="Q11" s="51">
        <f t="shared" si="2"/>
        <v>0.86734016707489547</v>
      </c>
      <c r="R11" s="52" t="str">
        <f t="shared" si="3"/>
        <v>Bランク</v>
      </c>
    </row>
    <row r="12" spans="1:18">
      <c r="A12" s="6">
        <v>9</v>
      </c>
      <c r="B12" s="8" t="s">
        <v>61</v>
      </c>
      <c r="C12" s="38">
        <v>192018</v>
      </c>
      <c r="D12" s="39">
        <v>201158</v>
      </c>
      <c r="E12" s="39">
        <v>233530</v>
      </c>
      <c r="F12" s="39">
        <v>275230</v>
      </c>
      <c r="G12" s="39">
        <v>124306</v>
      </c>
      <c r="H12" s="39">
        <v>95510</v>
      </c>
      <c r="I12" s="39">
        <v>186700</v>
      </c>
      <c r="J12" s="39">
        <v>65980</v>
      </c>
      <c r="K12" s="39">
        <v>24410</v>
      </c>
      <c r="L12" s="39">
        <v>76280</v>
      </c>
      <c r="M12" s="39">
        <v>255670</v>
      </c>
      <c r="N12" s="40">
        <v>120460</v>
      </c>
      <c r="O12" s="27">
        <f t="shared" si="0"/>
        <v>1851252</v>
      </c>
      <c r="P12" s="46">
        <f t="shared" si="1"/>
        <v>2.010868617725789E-2</v>
      </c>
      <c r="Q12" s="51">
        <f t="shared" si="2"/>
        <v>0.88744885325215339</v>
      </c>
      <c r="R12" s="52" t="str">
        <f t="shared" si="3"/>
        <v>Bランク</v>
      </c>
    </row>
    <row r="13" spans="1:18">
      <c r="A13" s="6">
        <v>10</v>
      </c>
      <c r="B13" s="8" t="s">
        <v>74</v>
      </c>
      <c r="C13" s="38">
        <v>98418</v>
      </c>
      <c r="D13" s="39">
        <v>94746</v>
      </c>
      <c r="E13" s="39">
        <v>309296</v>
      </c>
      <c r="F13" s="39">
        <v>48920</v>
      </c>
      <c r="G13" s="39">
        <v>43430</v>
      </c>
      <c r="H13" s="39">
        <v>62730</v>
      </c>
      <c r="I13" s="39">
        <v>181288</v>
      </c>
      <c r="J13" s="39">
        <v>172678</v>
      </c>
      <c r="K13" s="39">
        <v>90392</v>
      </c>
      <c r="L13" s="39">
        <v>145550</v>
      </c>
      <c r="M13" s="39">
        <v>252248</v>
      </c>
      <c r="N13" s="40">
        <v>81802</v>
      </c>
      <c r="O13" s="27">
        <f t="shared" si="0"/>
        <v>1581498</v>
      </c>
      <c r="P13" s="46">
        <f t="shared" si="1"/>
        <v>1.7178561844611646E-2</v>
      </c>
      <c r="Q13" s="51">
        <f t="shared" si="2"/>
        <v>0.90462741509676503</v>
      </c>
      <c r="R13" s="52" t="str">
        <f t="shared" si="3"/>
        <v>Bランク</v>
      </c>
    </row>
    <row r="14" spans="1:18">
      <c r="A14" s="6">
        <v>11</v>
      </c>
      <c r="B14" s="8" t="s">
        <v>79</v>
      </c>
      <c r="C14" s="38">
        <v>53210</v>
      </c>
      <c r="D14" s="39">
        <v>120535</v>
      </c>
      <c r="E14" s="39">
        <v>40973</v>
      </c>
      <c r="F14" s="39">
        <v>32495</v>
      </c>
      <c r="G14" s="39">
        <v>25085</v>
      </c>
      <c r="H14" s="39">
        <v>37620</v>
      </c>
      <c r="I14" s="39">
        <v>168780</v>
      </c>
      <c r="J14" s="39">
        <v>192550</v>
      </c>
      <c r="K14" s="39">
        <v>127260</v>
      </c>
      <c r="L14" s="39">
        <v>134123</v>
      </c>
      <c r="M14" s="39">
        <v>183468</v>
      </c>
      <c r="N14" s="40">
        <v>51510</v>
      </c>
      <c r="O14" s="27">
        <f t="shared" si="0"/>
        <v>1167609</v>
      </c>
      <c r="P14" s="46">
        <f t="shared" si="1"/>
        <v>1.2682813014512292E-2</v>
      </c>
      <c r="Q14" s="51">
        <f t="shared" si="2"/>
        <v>0.91731022811127727</v>
      </c>
      <c r="R14" s="52" t="str">
        <f t="shared" si="3"/>
        <v>Bランク</v>
      </c>
    </row>
    <row r="15" spans="1:18">
      <c r="A15" s="6">
        <v>12</v>
      </c>
      <c r="B15" s="8" t="s">
        <v>73</v>
      </c>
      <c r="C15" s="38">
        <v>72310</v>
      </c>
      <c r="D15" s="39">
        <v>75520</v>
      </c>
      <c r="E15" s="39">
        <v>155870</v>
      </c>
      <c r="F15" s="39">
        <v>122920</v>
      </c>
      <c r="G15" s="39">
        <v>57680</v>
      </c>
      <c r="H15" s="39">
        <v>169438</v>
      </c>
      <c r="I15" s="39">
        <v>92050</v>
      </c>
      <c r="J15" s="39">
        <v>88240</v>
      </c>
      <c r="K15" s="39">
        <v>40470</v>
      </c>
      <c r="L15" s="39">
        <v>29080</v>
      </c>
      <c r="M15" s="39">
        <v>59536</v>
      </c>
      <c r="N15" s="40">
        <v>22702</v>
      </c>
      <c r="O15" s="27">
        <f t="shared" si="0"/>
        <v>985816</v>
      </c>
      <c r="P15" s="46">
        <f t="shared" si="1"/>
        <v>1.0708139449691163E-2</v>
      </c>
      <c r="Q15" s="51">
        <f t="shared" si="2"/>
        <v>0.92801836756096845</v>
      </c>
      <c r="R15" s="52" t="str">
        <f t="shared" si="3"/>
        <v>Bランク</v>
      </c>
    </row>
    <row r="16" spans="1:18">
      <c r="A16" s="6">
        <v>13</v>
      </c>
      <c r="B16" s="8" t="s">
        <v>78</v>
      </c>
      <c r="C16" s="38">
        <v>20780</v>
      </c>
      <c r="D16" s="39">
        <v>25800</v>
      </c>
      <c r="E16" s="39">
        <v>118040</v>
      </c>
      <c r="F16" s="39">
        <v>180821</v>
      </c>
      <c r="G16" s="39">
        <v>143100</v>
      </c>
      <c r="H16" s="39">
        <v>78170</v>
      </c>
      <c r="I16" s="39">
        <v>110570</v>
      </c>
      <c r="J16" s="39">
        <v>56150</v>
      </c>
      <c r="K16" s="39">
        <v>47710</v>
      </c>
      <c r="L16" s="39">
        <v>50020</v>
      </c>
      <c r="M16" s="39">
        <v>69700</v>
      </c>
      <c r="N16" s="40">
        <v>76410</v>
      </c>
      <c r="O16" s="27">
        <f t="shared" si="0"/>
        <v>977271</v>
      </c>
      <c r="P16" s="46">
        <f t="shared" si="1"/>
        <v>1.0615321873594192E-2</v>
      </c>
      <c r="Q16" s="51">
        <f t="shared" si="2"/>
        <v>0.9386336894345626</v>
      </c>
      <c r="R16" s="52" t="str">
        <f t="shared" si="3"/>
        <v>Bランク</v>
      </c>
    </row>
    <row r="17" spans="1:18">
      <c r="A17" s="6">
        <v>14</v>
      </c>
      <c r="B17" s="8" t="s">
        <v>77</v>
      </c>
      <c r="C17" s="38">
        <v>67870</v>
      </c>
      <c r="D17" s="39">
        <v>87156</v>
      </c>
      <c r="E17" s="39">
        <v>102390</v>
      </c>
      <c r="F17" s="39">
        <v>107104</v>
      </c>
      <c r="G17" s="39">
        <v>26180</v>
      </c>
      <c r="H17" s="39">
        <v>87210</v>
      </c>
      <c r="I17" s="39">
        <v>71000</v>
      </c>
      <c r="J17" s="39">
        <v>49880</v>
      </c>
      <c r="K17" s="39">
        <v>22440</v>
      </c>
      <c r="L17" s="39">
        <v>72990</v>
      </c>
      <c r="M17" s="39">
        <v>133395</v>
      </c>
      <c r="N17" s="40">
        <v>109570</v>
      </c>
      <c r="O17" s="27">
        <f t="shared" si="0"/>
        <v>937185</v>
      </c>
      <c r="P17" s="46">
        <f t="shared" si="1"/>
        <v>1.0179899362719628E-2</v>
      </c>
      <c r="Q17" s="51">
        <f t="shared" si="2"/>
        <v>0.94881358879728228</v>
      </c>
      <c r="R17" s="52" t="str">
        <f>IF(Q17&lt;0.75,"Aランク",IF(Q17&lt;0.95,"Bランク","Cランク"))</f>
        <v>Bランク</v>
      </c>
    </row>
    <row r="18" spans="1:18">
      <c r="A18" s="6">
        <v>15</v>
      </c>
      <c r="B18" s="8" t="s">
        <v>67</v>
      </c>
      <c r="C18" s="38">
        <v>159818</v>
      </c>
      <c r="D18" s="39">
        <v>134266</v>
      </c>
      <c r="E18" s="39">
        <v>19930</v>
      </c>
      <c r="F18" s="39">
        <v>63570</v>
      </c>
      <c r="G18" s="39">
        <v>23540</v>
      </c>
      <c r="H18" s="39">
        <v>33150</v>
      </c>
      <c r="I18" s="39">
        <v>24280</v>
      </c>
      <c r="J18" s="39">
        <v>77780</v>
      </c>
      <c r="K18" s="39">
        <v>10325</v>
      </c>
      <c r="L18" s="39">
        <v>102110</v>
      </c>
      <c r="M18" s="39">
        <v>161390</v>
      </c>
      <c r="N18" s="40">
        <v>124420</v>
      </c>
      <c r="O18" s="27">
        <f t="shared" si="0"/>
        <v>934579</v>
      </c>
      <c r="P18" s="46">
        <f t="shared" si="1"/>
        <v>1.0151592446007081E-2</v>
      </c>
      <c r="Q18" s="51">
        <f t="shared" si="2"/>
        <v>0.95896518124328933</v>
      </c>
      <c r="R18" s="52" t="str">
        <f t="shared" ref="R18:R29" si="4">IF(Q18&lt;0.75,"Aランク",IF(Q18&lt;0.95,"Bランク,","Cランク"))</f>
        <v>Cランク</v>
      </c>
    </row>
    <row r="19" spans="1:18">
      <c r="A19" s="6">
        <v>16</v>
      </c>
      <c r="B19" s="8" t="s">
        <v>76</v>
      </c>
      <c r="C19" s="38">
        <v>60930</v>
      </c>
      <c r="D19" s="39">
        <v>18990</v>
      </c>
      <c r="E19" s="39">
        <v>46940</v>
      </c>
      <c r="F19" s="39">
        <v>111330</v>
      </c>
      <c r="G19" s="39">
        <v>113570</v>
      </c>
      <c r="H19" s="39">
        <v>99552</v>
      </c>
      <c r="I19" s="39">
        <v>67670</v>
      </c>
      <c r="J19" s="39">
        <v>20920</v>
      </c>
      <c r="K19" s="39">
        <v>33200</v>
      </c>
      <c r="L19" s="39">
        <v>55590</v>
      </c>
      <c r="M19" s="39">
        <v>19240</v>
      </c>
      <c r="N19" s="40">
        <v>11890</v>
      </c>
      <c r="O19" s="27">
        <f t="shared" si="0"/>
        <v>659822</v>
      </c>
      <c r="P19" s="46">
        <f t="shared" si="1"/>
        <v>7.1671244816214411E-3</v>
      </c>
      <c r="Q19" s="51">
        <f t="shared" si="2"/>
        <v>0.96613230572491082</v>
      </c>
      <c r="R19" s="52" t="str">
        <f t="shared" si="4"/>
        <v>Cランク</v>
      </c>
    </row>
    <row r="20" spans="1:18">
      <c r="A20" s="6">
        <v>17</v>
      </c>
      <c r="B20" s="8" t="s">
        <v>71</v>
      </c>
      <c r="C20" s="38">
        <v>44556</v>
      </c>
      <c r="D20" s="39">
        <v>41420</v>
      </c>
      <c r="E20" s="39">
        <v>45116</v>
      </c>
      <c r="F20" s="39">
        <v>60088</v>
      </c>
      <c r="G20" s="39">
        <v>24278</v>
      </c>
      <c r="H20" s="39">
        <v>57960</v>
      </c>
      <c r="I20" s="39">
        <v>39002</v>
      </c>
      <c r="J20" s="39">
        <v>73976</v>
      </c>
      <c r="K20" s="39">
        <v>33114</v>
      </c>
      <c r="L20" s="39">
        <v>57524</v>
      </c>
      <c r="M20" s="39">
        <v>59744</v>
      </c>
      <c r="N20" s="40">
        <v>40378</v>
      </c>
      <c r="O20" s="27">
        <f t="shared" si="0"/>
        <v>577156</v>
      </c>
      <c r="P20" s="46">
        <f t="shared" si="1"/>
        <v>6.2691891105702818E-3</v>
      </c>
      <c r="Q20" s="51">
        <f t="shared" si="2"/>
        <v>0.97240149483548111</v>
      </c>
      <c r="R20" s="52" t="str">
        <f t="shared" si="4"/>
        <v>Cランク</v>
      </c>
    </row>
    <row r="21" spans="1:18">
      <c r="A21" s="6">
        <v>18</v>
      </c>
      <c r="B21" s="8" t="s">
        <v>68</v>
      </c>
      <c r="C21" s="38">
        <v>33146</v>
      </c>
      <c r="D21" s="39">
        <v>44428</v>
      </c>
      <c r="E21" s="39">
        <v>38836</v>
      </c>
      <c r="F21" s="39">
        <v>43046</v>
      </c>
      <c r="G21" s="39">
        <v>15418</v>
      </c>
      <c r="H21" s="39">
        <v>33540</v>
      </c>
      <c r="I21" s="39">
        <v>46566</v>
      </c>
      <c r="J21" s="39">
        <v>44410</v>
      </c>
      <c r="K21" s="39">
        <v>47086</v>
      </c>
      <c r="L21" s="39">
        <v>54558</v>
      </c>
      <c r="M21" s="39">
        <v>73634</v>
      </c>
      <c r="N21" s="40">
        <v>27699</v>
      </c>
      <c r="O21" s="27">
        <f t="shared" si="0"/>
        <v>502367</v>
      </c>
      <c r="P21" s="46">
        <f t="shared" si="1"/>
        <v>5.4568153599890857E-3</v>
      </c>
      <c r="Q21" s="51">
        <f t="shared" si="2"/>
        <v>0.9778583101954702</v>
      </c>
      <c r="R21" s="52" t="str">
        <f t="shared" si="4"/>
        <v>Cランク</v>
      </c>
    </row>
    <row r="22" spans="1:18">
      <c r="A22" s="6">
        <v>19</v>
      </c>
      <c r="B22" s="8" t="s">
        <v>75</v>
      </c>
      <c r="C22" s="38">
        <v>11070</v>
      </c>
      <c r="D22" s="39">
        <v>18980</v>
      </c>
      <c r="E22" s="39">
        <v>12350</v>
      </c>
      <c r="F22" s="39">
        <v>34376</v>
      </c>
      <c r="G22" s="39">
        <v>14000</v>
      </c>
      <c r="H22" s="39">
        <v>3840</v>
      </c>
      <c r="I22" s="39">
        <v>102090</v>
      </c>
      <c r="J22" s="39">
        <v>27150</v>
      </c>
      <c r="K22" s="39">
        <v>14540</v>
      </c>
      <c r="L22" s="39">
        <v>62790</v>
      </c>
      <c r="M22" s="39">
        <v>79260</v>
      </c>
      <c r="N22" s="40">
        <v>56400</v>
      </c>
      <c r="O22" s="27">
        <f t="shared" si="0"/>
        <v>436846</v>
      </c>
      <c r="P22" s="46">
        <f t="shared" si="1"/>
        <v>4.7451125626281031E-3</v>
      </c>
      <c r="Q22" s="51">
        <f t="shared" si="2"/>
        <v>0.98260342275809831</v>
      </c>
      <c r="R22" s="52" t="str">
        <f t="shared" si="4"/>
        <v>Cランク</v>
      </c>
    </row>
    <row r="23" spans="1:18">
      <c r="A23" s="6">
        <v>20</v>
      </c>
      <c r="B23" s="8" t="s">
        <v>62</v>
      </c>
      <c r="C23" s="38">
        <v>41070</v>
      </c>
      <c r="D23" s="39">
        <v>13944</v>
      </c>
      <c r="E23" s="39">
        <v>29338</v>
      </c>
      <c r="F23" s="39">
        <v>20432</v>
      </c>
      <c r="G23" s="39">
        <v>8542</v>
      </c>
      <c r="H23" s="39">
        <v>17406</v>
      </c>
      <c r="I23" s="39">
        <v>33708</v>
      </c>
      <c r="J23" s="39">
        <v>38570</v>
      </c>
      <c r="K23" s="39">
        <v>21210</v>
      </c>
      <c r="L23" s="39">
        <v>34564</v>
      </c>
      <c r="M23" s="39">
        <v>53580</v>
      </c>
      <c r="N23" s="40">
        <v>27688</v>
      </c>
      <c r="O23" s="27">
        <f t="shared" si="0"/>
        <v>340052</v>
      </c>
      <c r="P23" s="46">
        <f t="shared" si="1"/>
        <v>3.6937159025075463E-3</v>
      </c>
      <c r="Q23" s="51">
        <f t="shared" si="2"/>
        <v>0.98629713866060587</v>
      </c>
      <c r="R23" s="52" t="str">
        <f t="shared" si="4"/>
        <v>Cランク</v>
      </c>
    </row>
    <row r="24" spans="1:18">
      <c r="A24" s="6">
        <v>21</v>
      </c>
      <c r="B24" s="8" t="s">
        <v>80</v>
      </c>
      <c r="C24" s="38">
        <v>33150</v>
      </c>
      <c r="D24" s="39">
        <v>26610</v>
      </c>
      <c r="E24" s="39">
        <v>48300</v>
      </c>
      <c r="F24" s="39">
        <v>35750</v>
      </c>
      <c r="G24" s="39">
        <v>12430</v>
      </c>
      <c r="H24" s="39">
        <v>38660</v>
      </c>
      <c r="I24" s="39">
        <v>28620</v>
      </c>
      <c r="J24" s="39">
        <v>34200</v>
      </c>
      <c r="K24" s="39">
        <v>6770</v>
      </c>
      <c r="L24" s="39">
        <v>13430</v>
      </c>
      <c r="M24" s="39">
        <v>14230</v>
      </c>
      <c r="N24" s="40">
        <v>7140</v>
      </c>
      <c r="O24" s="27">
        <f t="shared" si="0"/>
        <v>299290</v>
      </c>
      <c r="P24" s="46">
        <f t="shared" si="1"/>
        <v>3.2509505383337945E-3</v>
      </c>
      <c r="Q24" s="51">
        <f t="shared" si="2"/>
        <v>0.98954808919893966</v>
      </c>
      <c r="R24" s="52" t="str">
        <f t="shared" si="4"/>
        <v>Cランク</v>
      </c>
    </row>
    <row r="25" spans="1:18">
      <c r="A25" s="6">
        <v>22</v>
      </c>
      <c r="B25" s="8" t="s">
        <v>81</v>
      </c>
      <c r="C25" s="38">
        <v>7410</v>
      </c>
      <c r="D25" s="39">
        <v>31981</v>
      </c>
      <c r="E25" s="39">
        <v>17930</v>
      </c>
      <c r="F25" s="39">
        <v>24440</v>
      </c>
      <c r="G25" s="39">
        <v>13220</v>
      </c>
      <c r="H25" s="39">
        <v>19100</v>
      </c>
      <c r="I25" s="39">
        <v>24070</v>
      </c>
      <c r="J25" s="39">
        <v>19248</v>
      </c>
      <c r="K25" s="39">
        <v>18400</v>
      </c>
      <c r="L25" s="39">
        <v>17300</v>
      </c>
      <c r="M25" s="39">
        <v>39990</v>
      </c>
      <c r="N25" s="40">
        <v>10498</v>
      </c>
      <c r="O25" s="27">
        <f t="shared" si="0"/>
        <v>243587</v>
      </c>
      <c r="P25" s="46">
        <f t="shared" si="1"/>
        <v>2.6458929091553811E-3</v>
      </c>
      <c r="Q25" s="51">
        <f t="shared" si="2"/>
        <v>0.99219398210809506</v>
      </c>
      <c r="R25" s="52" t="str">
        <f t="shared" si="4"/>
        <v>Cランク</v>
      </c>
    </row>
    <row r="26" spans="1:18">
      <c r="A26" s="6">
        <v>23</v>
      </c>
      <c r="B26" s="8" t="s">
        <v>72</v>
      </c>
      <c r="C26" s="38">
        <v>19108</v>
      </c>
      <c r="D26" s="39">
        <v>17420</v>
      </c>
      <c r="E26" s="39">
        <v>5040</v>
      </c>
      <c r="F26" s="39">
        <v>6320</v>
      </c>
      <c r="G26" s="39">
        <v>5200</v>
      </c>
      <c r="H26" s="39">
        <v>15440</v>
      </c>
      <c r="I26" s="39">
        <v>37140</v>
      </c>
      <c r="J26" s="39">
        <v>75020</v>
      </c>
      <c r="K26" s="39">
        <v>694</v>
      </c>
      <c r="L26" s="39">
        <v>26550</v>
      </c>
      <c r="M26" s="39">
        <v>23590</v>
      </c>
      <c r="N26" s="40">
        <v>2080</v>
      </c>
      <c r="O26" s="27">
        <f t="shared" si="0"/>
        <v>233602</v>
      </c>
      <c r="P26" s="46">
        <f t="shared" si="1"/>
        <v>2.53743375206606E-3</v>
      </c>
      <c r="Q26" s="51">
        <f t="shared" si="2"/>
        <v>0.99473141586016112</v>
      </c>
      <c r="R26" s="52" t="str">
        <f t="shared" si="4"/>
        <v>Cランク</v>
      </c>
    </row>
    <row r="27" spans="1:18">
      <c r="A27" s="6">
        <v>24</v>
      </c>
      <c r="B27" s="8" t="s">
        <v>83</v>
      </c>
      <c r="C27" s="38">
        <v>26840</v>
      </c>
      <c r="D27" s="39">
        <v>2500</v>
      </c>
      <c r="E27" s="39">
        <v>7238</v>
      </c>
      <c r="F27" s="39">
        <v>0</v>
      </c>
      <c r="G27" s="39">
        <v>980</v>
      </c>
      <c r="H27" s="39">
        <v>23855</v>
      </c>
      <c r="I27" s="39">
        <v>20710</v>
      </c>
      <c r="J27" s="39">
        <v>23140</v>
      </c>
      <c r="K27" s="39">
        <v>16920</v>
      </c>
      <c r="L27" s="39">
        <v>35270</v>
      </c>
      <c r="M27" s="39">
        <v>37300</v>
      </c>
      <c r="N27" s="40">
        <v>12000</v>
      </c>
      <c r="O27" s="27">
        <f t="shared" si="0"/>
        <v>206753</v>
      </c>
      <c r="P27" s="46">
        <f t="shared" si="1"/>
        <v>2.2457943020218751E-3</v>
      </c>
      <c r="Q27" s="51">
        <f t="shared" si="2"/>
        <v>0.99697721016218299</v>
      </c>
      <c r="R27" s="52" t="str">
        <f t="shared" si="4"/>
        <v>Cランク</v>
      </c>
    </row>
    <row r="28" spans="1:18">
      <c r="A28" s="6">
        <v>25</v>
      </c>
      <c r="B28" s="9" t="s">
        <v>82</v>
      </c>
      <c r="C28" s="38">
        <v>17300</v>
      </c>
      <c r="D28" s="39">
        <v>6040</v>
      </c>
      <c r="E28" s="39">
        <v>13050</v>
      </c>
      <c r="F28" s="39">
        <v>13930</v>
      </c>
      <c r="G28" s="39">
        <v>7470</v>
      </c>
      <c r="H28" s="39">
        <v>12790</v>
      </c>
      <c r="I28" s="39">
        <v>22104</v>
      </c>
      <c r="J28" s="39">
        <v>13386</v>
      </c>
      <c r="K28" s="39">
        <v>9216</v>
      </c>
      <c r="L28" s="39">
        <v>9387</v>
      </c>
      <c r="M28" s="39">
        <v>18846</v>
      </c>
      <c r="N28" s="40">
        <v>9316</v>
      </c>
      <c r="O28" s="27">
        <f t="shared" si="0"/>
        <v>152835</v>
      </c>
      <c r="P28" s="46">
        <f t="shared" si="1"/>
        <v>1.6601257159485634E-3</v>
      </c>
      <c r="Q28" s="51">
        <f t="shared" si="2"/>
        <v>0.99863733587813153</v>
      </c>
      <c r="R28" s="52" t="str">
        <f t="shared" si="4"/>
        <v>Cランク</v>
      </c>
    </row>
    <row r="29" spans="1:18" ht="14.25" thickBot="1">
      <c r="A29" s="29">
        <v>26</v>
      </c>
      <c r="B29" s="9" t="s">
        <v>65</v>
      </c>
      <c r="C29" s="41">
        <v>8820</v>
      </c>
      <c r="D29" s="42">
        <v>10810</v>
      </c>
      <c r="E29" s="42">
        <v>3500</v>
      </c>
      <c r="F29" s="42">
        <v>48940</v>
      </c>
      <c r="G29" s="42">
        <v>13000</v>
      </c>
      <c r="H29" s="42">
        <v>0</v>
      </c>
      <c r="I29" s="42">
        <v>800</v>
      </c>
      <c r="J29" s="42">
        <v>0</v>
      </c>
      <c r="K29" s="42">
        <v>0</v>
      </c>
      <c r="L29" s="42">
        <v>2580</v>
      </c>
      <c r="M29" s="42">
        <v>800</v>
      </c>
      <c r="N29" s="43">
        <v>36200</v>
      </c>
      <c r="O29" s="28">
        <f t="shared" si="0"/>
        <v>125450</v>
      </c>
      <c r="P29" s="47">
        <f t="shared" si="1"/>
        <v>1.3626641218683368E-3</v>
      </c>
      <c r="Q29" s="51">
        <f t="shared" si="2"/>
        <v>0.99999999999999989</v>
      </c>
      <c r="R29" s="52" t="str">
        <f t="shared" si="4"/>
        <v>Cランク</v>
      </c>
    </row>
    <row r="30" spans="1:18" ht="15" thickTop="1" thickBot="1">
      <c r="A30" s="18"/>
      <c r="B30" s="18" t="s">
        <v>85</v>
      </c>
      <c r="C30" s="31">
        <f t="shared" ref="C30:N30" si="5">SUM(C4:C29)</f>
        <v>7043606</v>
      </c>
      <c r="D30" s="31">
        <f t="shared" si="5"/>
        <v>6959035</v>
      </c>
      <c r="E30" s="31">
        <f t="shared" si="5"/>
        <v>16043783</v>
      </c>
      <c r="F30" s="31">
        <f t="shared" si="5"/>
        <v>7492920</v>
      </c>
      <c r="G30" s="31">
        <f t="shared" si="5"/>
        <v>3895584</v>
      </c>
      <c r="H30" s="31">
        <f t="shared" si="5"/>
        <v>6768031</v>
      </c>
      <c r="I30" s="31">
        <f t="shared" si="5"/>
        <v>9279338</v>
      </c>
      <c r="J30" s="31">
        <f t="shared" si="5"/>
        <v>7547271</v>
      </c>
      <c r="K30" s="31">
        <f t="shared" si="5"/>
        <v>5563416</v>
      </c>
      <c r="L30" s="31">
        <f t="shared" si="5"/>
        <v>7223813</v>
      </c>
      <c r="M30" s="31">
        <f t="shared" si="5"/>
        <v>8801017</v>
      </c>
      <c r="N30" s="32">
        <f t="shared" si="5"/>
        <v>5444491</v>
      </c>
      <c r="O30" s="33">
        <f t="shared" si="0"/>
        <v>92062305</v>
      </c>
      <c r="P30" s="48">
        <f>SUM(P4:P29)</f>
        <v>0.99999999999999989</v>
      </c>
      <c r="Q30" s="53"/>
      <c r="R30" s="54"/>
    </row>
    <row r="31" spans="1:18" ht="14.25" thickBot="1"/>
    <row r="32" spans="1:18" ht="14.25" thickBot="1">
      <c r="B32" s="11" t="s">
        <v>50</v>
      </c>
      <c r="C32" s="14" t="s">
        <v>58</v>
      </c>
      <c r="D32" s="49" t="s">
        <v>87</v>
      </c>
      <c r="E32" s="56" t="s">
        <v>86</v>
      </c>
      <c r="F32" s="57" t="s">
        <v>91</v>
      </c>
      <c r="G32" s="50" t="s">
        <v>92</v>
      </c>
    </row>
    <row r="33" spans="2:7">
      <c r="B33" s="60" t="s">
        <v>88</v>
      </c>
      <c r="C33" s="61">
        <f>O4/$O$30</f>
        <v>0.27715317360346342</v>
      </c>
      <c r="D33" s="62">
        <f>C33</f>
        <v>0.27715317360346342</v>
      </c>
      <c r="E33" s="63" t="str">
        <f>IF(D33&lt;0.75,"Aランク",IF(D33&lt;0.95,"Bランク,""Cランク"))</f>
        <v>Aランク</v>
      </c>
      <c r="F33" s="58">
        <v>0.75</v>
      </c>
      <c r="G33" s="52">
        <v>0.95</v>
      </c>
    </row>
    <row r="34" spans="2:7">
      <c r="B34" s="64" t="s">
        <v>89</v>
      </c>
      <c r="C34" s="61">
        <f t="shared" ref="C34:C58" si="6">O5/$O$30</f>
        <v>0.22185150589049449</v>
      </c>
      <c r="D34" s="62">
        <f>D33+C34</f>
        <v>0.49900467949395788</v>
      </c>
      <c r="E34" s="63" t="str">
        <f>IF(D34&lt;0.75,"Aランク",IF(D34&lt;0.95,"Bランク,""Cランク"))</f>
        <v>Aランク</v>
      </c>
      <c r="F34" s="58">
        <v>0.75</v>
      </c>
      <c r="G34" s="52">
        <v>0.95</v>
      </c>
    </row>
    <row r="35" spans="2:7">
      <c r="B35" s="64" t="s">
        <v>90</v>
      </c>
      <c r="C35" s="61">
        <f t="shared" si="6"/>
        <v>0.12519386734885685</v>
      </c>
      <c r="D35" s="62">
        <f t="shared" ref="D35:D58" si="7">D34+C35</f>
        <v>0.62419854684281473</v>
      </c>
      <c r="E35" s="63" t="str">
        <f>IF(D35&lt;0.75,"Aランク",IF(D35&lt;0.95,"Bランク,""Cランク"))</f>
        <v>Aランク</v>
      </c>
      <c r="F35" s="58">
        <v>0.75</v>
      </c>
      <c r="G35" s="52">
        <v>0.95</v>
      </c>
    </row>
    <row r="36" spans="2:7">
      <c r="B36" s="64" t="s">
        <v>64</v>
      </c>
      <c r="C36" s="61">
        <f t="shared" si="6"/>
        <v>0.11456549996222667</v>
      </c>
      <c r="D36" s="62">
        <f t="shared" si="7"/>
        <v>0.73876404680504137</v>
      </c>
      <c r="E36" s="63" t="str">
        <f>IF(D36&lt;0.75,"Aランク",IF(D36&lt;0.95,"Bランク,""Cランク"))</f>
        <v>Aランク</v>
      </c>
      <c r="F36" s="58">
        <v>0.75</v>
      </c>
      <c r="G36" s="52">
        <v>0.95</v>
      </c>
    </row>
    <row r="37" spans="2:7">
      <c r="B37" s="65" t="s">
        <v>70</v>
      </c>
      <c r="C37" s="66">
        <f t="shared" si="6"/>
        <v>3.8842651180632508E-2</v>
      </c>
      <c r="D37" s="67">
        <f t="shared" si="7"/>
        <v>0.77760669798567383</v>
      </c>
      <c r="E37" s="68" t="str">
        <f t="shared" ref="E37:E45" si="8">IF(D37&lt;0.75,"Aランク",IF(D37&lt;0.95,"Bランク","Cランク"))</f>
        <v>Bランク</v>
      </c>
      <c r="F37" s="58">
        <v>0.75</v>
      </c>
      <c r="G37" s="52">
        <v>0.95</v>
      </c>
    </row>
    <row r="38" spans="2:7">
      <c r="B38" s="65" t="s">
        <v>60</v>
      </c>
      <c r="C38" s="66">
        <f t="shared" si="6"/>
        <v>3.5117217627779362E-2</v>
      </c>
      <c r="D38" s="67">
        <f t="shared" si="7"/>
        <v>0.81272391561345314</v>
      </c>
      <c r="E38" s="68" t="str">
        <f t="shared" si="8"/>
        <v>Bランク</v>
      </c>
      <c r="F38" s="58">
        <v>0.75</v>
      </c>
      <c r="G38" s="52">
        <v>0.95</v>
      </c>
    </row>
    <row r="39" spans="2:7">
      <c r="B39" s="65" t="s">
        <v>84</v>
      </c>
      <c r="C39" s="66">
        <f t="shared" si="6"/>
        <v>2.9602083067548655E-2</v>
      </c>
      <c r="D39" s="67">
        <f t="shared" si="7"/>
        <v>0.84232599868100178</v>
      </c>
      <c r="E39" s="68" t="str">
        <f t="shared" si="8"/>
        <v>Bランク</v>
      </c>
      <c r="F39" s="58">
        <v>0.75</v>
      </c>
      <c r="G39" s="52">
        <v>0.95</v>
      </c>
    </row>
    <row r="40" spans="2:7">
      <c r="B40" s="65" t="s">
        <v>69</v>
      </c>
      <c r="C40" s="66">
        <f t="shared" si="6"/>
        <v>2.5014168393893678E-2</v>
      </c>
      <c r="D40" s="67">
        <f t="shared" si="7"/>
        <v>0.86734016707489547</v>
      </c>
      <c r="E40" s="68" t="str">
        <f t="shared" si="8"/>
        <v>Bランク</v>
      </c>
      <c r="F40" s="58">
        <v>0.75</v>
      </c>
      <c r="G40" s="52">
        <v>0.95</v>
      </c>
    </row>
    <row r="41" spans="2:7">
      <c r="B41" s="65" t="s">
        <v>61</v>
      </c>
      <c r="C41" s="66">
        <f t="shared" si="6"/>
        <v>2.010868617725789E-2</v>
      </c>
      <c r="D41" s="67">
        <f t="shared" si="7"/>
        <v>0.88744885325215339</v>
      </c>
      <c r="E41" s="68" t="str">
        <f t="shared" si="8"/>
        <v>Bランク</v>
      </c>
      <c r="F41" s="58">
        <v>0.75</v>
      </c>
      <c r="G41" s="52">
        <v>0.95</v>
      </c>
    </row>
    <row r="42" spans="2:7">
      <c r="B42" s="65" t="s">
        <v>74</v>
      </c>
      <c r="C42" s="66">
        <f t="shared" si="6"/>
        <v>1.7178561844611646E-2</v>
      </c>
      <c r="D42" s="67">
        <f t="shared" si="7"/>
        <v>0.90462741509676503</v>
      </c>
      <c r="E42" s="68" t="str">
        <f t="shared" si="8"/>
        <v>Bランク</v>
      </c>
      <c r="F42" s="58">
        <v>0.75</v>
      </c>
      <c r="G42" s="52">
        <v>0.95</v>
      </c>
    </row>
    <row r="43" spans="2:7">
      <c r="B43" s="65" t="s">
        <v>79</v>
      </c>
      <c r="C43" s="66">
        <f t="shared" si="6"/>
        <v>1.2682813014512292E-2</v>
      </c>
      <c r="D43" s="67">
        <f t="shared" si="7"/>
        <v>0.91731022811127727</v>
      </c>
      <c r="E43" s="68" t="str">
        <f t="shared" si="8"/>
        <v>Bランク</v>
      </c>
      <c r="F43" s="58">
        <v>0.75</v>
      </c>
      <c r="G43" s="52">
        <v>0.95</v>
      </c>
    </row>
    <row r="44" spans="2:7">
      <c r="B44" s="65" t="s">
        <v>73</v>
      </c>
      <c r="C44" s="66">
        <f t="shared" si="6"/>
        <v>1.0708139449691163E-2</v>
      </c>
      <c r="D44" s="67">
        <f t="shared" si="7"/>
        <v>0.92801836756096845</v>
      </c>
      <c r="E44" s="68" t="str">
        <f t="shared" si="8"/>
        <v>Bランク</v>
      </c>
      <c r="F44" s="58">
        <v>0.75</v>
      </c>
      <c r="G44" s="52">
        <v>0.95</v>
      </c>
    </row>
    <row r="45" spans="2:7">
      <c r="B45" s="65" t="s">
        <v>78</v>
      </c>
      <c r="C45" s="66">
        <f t="shared" si="6"/>
        <v>1.0615321873594192E-2</v>
      </c>
      <c r="D45" s="67">
        <f t="shared" si="7"/>
        <v>0.9386336894345626</v>
      </c>
      <c r="E45" s="68" t="str">
        <f t="shared" si="8"/>
        <v>Bランク</v>
      </c>
      <c r="F45" s="58">
        <v>0.75</v>
      </c>
      <c r="G45" s="52">
        <v>0.95</v>
      </c>
    </row>
    <row r="46" spans="2:7">
      <c r="B46" s="65" t="s">
        <v>77</v>
      </c>
      <c r="C46" s="66">
        <f t="shared" si="6"/>
        <v>1.0179899362719628E-2</v>
      </c>
      <c r="D46" s="67">
        <f t="shared" si="7"/>
        <v>0.94881358879728228</v>
      </c>
      <c r="E46" s="68" t="str">
        <f>IF(D46&lt;0.75,"Aランク",IF(D46&lt;0.95,"Bランク","Cランク"))</f>
        <v>Bランク</v>
      </c>
      <c r="F46" s="58">
        <v>0.75</v>
      </c>
      <c r="G46" s="52">
        <v>0.95</v>
      </c>
    </row>
    <row r="47" spans="2:7">
      <c r="B47" s="69" t="s">
        <v>67</v>
      </c>
      <c r="C47" s="70">
        <f t="shared" si="6"/>
        <v>1.0151592446007081E-2</v>
      </c>
      <c r="D47" s="71">
        <f t="shared" si="7"/>
        <v>0.95896518124328933</v>
      </c>
      <c r="E47" s="72" t="str">
        <f t="shared" ref="E47:E58" si="9">IF(D47&lt;0.75,"Aランク",IF(D47&lt;0.95,"Bランク,","Cランク"))</f>
        <v>Cランク</v>
      </c>
      <c r="F47" s="58">
        <v>0.75</v>
      </c>
      <c r="G47" s="52">
        <v>0.95</v>
      </c>
    </row>
    <row r="48" spans="2:7">
      <c r="B48" s="69" t="s">
        <v>76</v>
      </c>
      <c r="C48" s="70">
        <f t="shared" si="6"/>
        <v>7.1671244816214411E-3</v>
      </c>
      <c r="D48" s="71">
        <f t="shared" si="7"/>
        <v>0.96613230572491082</v>
      </c>
      <c r="E48" s="72" t="str">
        <f t="shared" si="9"/>
        <v>Cランク</v>
      </c>
      <c r="F48" s="58">
        <v>0.75</v>
      </c>
      <c r="G48" s="52">
        <v>0.95</v>
      </c>
    </row>
    <row r="49" spans="2:7">
      <c r="B49" s="69" t="s">
        <v>71</v>
      </c>
      <c r="C49" s="70">
        <f t="shared" si="6"/>
        <v>6.2691891105702818E-3</v>
      </c>
      <c r="D49" s="71">
        <f t="shared" si="7"/>
        <v>0.97240149483548111</v>
      </c>
      <c r="E49" s="72" t="str">
        <f t="shared" si="9"/>
        <v>Cランク</v>
      </c>
      <c r="F49" s="58">
        <v>0.75</v>
      </c>
      <c r="G49" s="52">
        <v>0.95</v>
      </c>
    </row>
    <row r="50" spans="2:7">
      <c r="B50" s="69" t="s">
        <v>68</v>
      </c>
      <c r="C50" s="70">
        <f t="shared" si="6"/>
        <v>5.4568153599890857E-3</v>
      </c>
      <c r="D50" s="71">
        <f t="shared" si="7"/>
        <v>0.9778583101954702</v>
      </c>
      <c r="E50" s="72" t="str">
        <f t="shared" si="9"/>
        <v>Cランク</v>
      </c>
      <c r="F50" s="58">
        <v>0.75</v>
      </c>
      <c r="G50" s="52">
        <v>0.95</v>
      </c>
    </row>
    <row r="51" spans="2:7">
      <c r="B51" s="69" t="s">
        <v>75</v>
      </c>
      <c r="C51" s="70">
        <f t="shared" si="6"/>
        <v>4.7451125626281031E-3</v>
      </c>
      <c r="D51" s="71">
        <f t="shared" si="7"/>
        <v>0.98260342275809831</v>
      </c>
      <c r="E51" s="72" t="str">
        <f t="shared" si="9"/>
        <v>Cランク</v>
      </c>
      <c r="F51" s="58">
        <v>0.75</v>
      </c>
      <c r="G51" s="52">
        <v>0.95</v>
      </c>
    </row>
    <row r="52" spans="2:7">
      <c r="B52" s="69" t="s">
        <v>62</v>
      </c>
      <c r="C52" s="70">
        <f t="shared" si="6"/>
        <v>3.6937159025075463E-3</v>
      </c>
      <c r="D52" s="71">
        <f t="shared" si="7"/>
        <v>0.98629713866060587</v>
      </c>
      <c r="E52" s="72" t="str">
        <f t="shared" si="9"/>
        <v>Cランク</v>
      </c>
      <c r="F52" s="58">
        <v>0.75</v>
      </c>
      <c r="G52" s="52">
        <v>0.95</v>
      </c>
    </row>
    <row r="53" spans="2:7">
      <c r="B53" s="69" t="s">
        <v>80</v>
      </c>
      <c r="C53" s="70">
        <f t="shared" si="6"/>
        <v>3.2509505383337945E-3</v>
      </c>
      <c r="D53" s="71">
        <f t="shared" si="7"/>
        <v>0.98954808919893966</v>
      </c>
      <c r="E53" s="72" t="str">
        <f t="shared" si="9"/>
        <v>Cランク</v>
      </c>
      <c r="F53" s="58">
        <v>0.75</v>
      </c>
      <c r="G53" s="52">
        <v>0.95</v>
      </c>
    </row>
    <row r="54" spans="2:7">
      <c r="B54" s="69" t="s">
        <v>81</v>
      </c>
      <c r="C54" s="70">
        <f t="shared" si="6"/>
        <v>2.6458929091553811E-3</v>
      </c>
      <c r="D54" s="71">
        <f t="shared" si="7"/>
        <v>0.99219398210809506</v>
      </c>
      <c r="E54" s="72" t="str">
        <f t="shared" si="9"/>
        <v>Cランク</v>
      </c>
      <c r="F54" s="58">
        <v>0.75</v>
      </c>
      <c r="G54" s="52">
        <v>0.95</v>
      </c>
    </row>
    <row r="55" spans="2:7">
      <c r="B55" s="69" t="s">
        <v>72</v>
      </c>
      <c r="C55" s="70">
        <f t="shared" si="6"/>
        <v>2.53743375206606E-3</v>
      </c>
      <c r="D55" s="71">
        <f t="shared" si="7"/>
        <v>0.99473141586016112</v>
      </c>
      <c r="E55" s="72" t="str">
        <f t="shared" si="9"/>
        <v>Cランク</v>
      </c>
      <c r="F55" s="58">
        <v>0.75</v>
      </c>
      <c r="G55" s="52">
        <v>0.95</v>
      </c>
    </row>
    <row r="56" spans="2:7">
      <c r="B56" s="69" t="s">
        <v>83</v>
      </c>
      <c r="C56" s="70">
        <f t="shared" si="6"/>
        <v>2.2457943020218751E-3</v>
      </c>
      <c r="D56" s="71">
        <f t="shared" si="7"/>
        <v>0.99697721016218299</v>
      </c>
      <c r="E56" s="72" t="str">
        <f t="shared" si="9"/>
        <v>Cランク</v>
      </c>
      <c r="F56" s="58">
        <v>0.75</v>
      </c>
      <c r="G56" s="52">
        <v>0.95</v>
      </c>
    </row>
    <row r="57" spans="2:7">
      <c r="B57" s="73" t="s">
        <v>82</v>
      </c>
      <c r="C57" s="70">
        <f t="shared" si="6"/>
        <v>1.6601257159485634E-3</v>
      </c>
      <c r="D57" s="71">
        <f t="shared" si="7"/>
        <v>0.99863733587813153</v>
      </c>
      <c r="E57" s="72" t="str">
        <f t="shared" si="9"/>
        <v>Cランク</v>
      </c>
      <c r="F57" s="58">
        <v>0.75</v>
      </c>
      <c r="G57" s="52">
        <v>0.95</v>
      </c>
    </row>
    <row r="58" spans="2:7" ht="14.25" thickBot="1">
      <c r="B58" s="74" t="s">
        <v>65</v>
      </c>
      <c r="C58" s="75">
        <f t="shared" si="6"/>
        <v>1.3626641218683368E-3</v>
      </c>
      <c r="D58" s="76">
        <f t="shared" si="7"/>
        <v>0.99999999999999989</v>
      </c>
      <c r="E58" s="77" t="str">
        <f t="shared" si="9"/>
        <v>Cランク</v>
      </c>
      <c r="F58" s="59">
        <v>0.75</v>
      </c>
      <c r="G58" s="54">
        <v>0.95</v>
      </c>
    </row>
    <row r="59" spans="2:7">
      <c r="C59" s="44"/>
      <c r="D59" s="44"/>
      <c r="E59" s="55"/>
    </row>
  </sheetData>
  <autoFilter ref="B32:E59"/>
  <mergeCells count="1">
    <mergeCell ref="C1:D1"/>
  </mergeCells>
  <phoneticPr fontId="2"/>
  <pageMargins left="0.75" right="0.75" top="1" bottom="1" header="0.51200000000000001" footer="0.51200000000000001"/>
  <pageSetup paperSize="9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showGridLines="0" topLeftCell="A17" workbookViewId="0">
      <selection activeCell="P3" activeCellId="2" sqref="A3:A28 N3:N28 P3:P28"/>
    </sheetView>
  </sheetViews>
  <sheetFormatPr defaultRowHeight="13.5"/>
  <cols>
    <col min="1" max="1" width="17.25" bestFit="1" customWidth="1"/>
    <col min="2" max="2" width="10.75" customWidth="1"/>
    <col min="14" max="14" width="11.875" bestFit="1" customWidth="1"/>
    <col min="15" max="15" width="10.125" customWidth="1"/>
    <col min="16" max="16" width="11.875" customWidth="1"/>
    <col min="17" max="17" width="10.375" bestFit="1" customWidth="1"/>
    <col min="18" max="18" width="13.625" customWidth="1"/>
    <col min="19" max="19" width="14.5" customWidth="1"/>
  </cols>
  <sheetData>
    <row r="1" spans="1:19">
      <c r="A1" s="85" t="s">
        <v>46</v>
      </c>
      <c r="B1" s="86" t="s">
        <v>47</v>
      </c>
      <c r="C1" s="85"/>
      <c r="D1" s="84"/>
    </row>
    <row r="2" spans="1:19" ht="14.25" thickBot="1">
      <c r="N2" t="s">
        <v>18</v>
      </c>
    </row>
    <row r="3" spans="1:19" ht="14.25" thickBot="1">
      <c r="A3" s="80" t="s">
        <v>50</v>
      </c>
      <c r="B3" s="81" t="s">
        <v>93</v>
      </c>
      <c r="C3" s="82" t="s">
        <v>52</v>
      </c>
      <c r="D3" s="83" t="s">
        <v>53</v>
      </c>
      <c r="E3" s="83" t="s">
        <v>94</v>
      </c>
      <c r="F3" s="83" t="s">
        <v>55</v>
      </c>
      <c r="G3" s="83" t="s">
        <v>56</v>
      </c>
      <c r="H3" s="83" t="s">
        <v>10</v>
      </c>
      <c r="I3" s="83" t="s">
        <v>11</v>
      </c>
      <c r="J3" s="83" t="s">
        <v>12</v>
      </c>
      <c r="K3" s="83" t="s">
        <v>13</v>
      </c>
      <c r="L3" s="83" t="s">
        <v>14</v>
      </c>
      <c r="M3" s="83" t="s">
        <v>15</v>
      </c>
      <c r="N3" s="83" t="s">
        <v>57</v>
      </c>
      <c r="O3" s="83" t="s">
        <v>58</v>
      </c>
      <c r="P3" s="83" t="s">
        <v>87</v>
      </c>
      <c r="Q3" s="83" t="s">
        <v>95</v>
      </c>
      <c r="R3" s="83" t="s">
        <v>96</v>
      </c>
      <c r="S3" s="83" t="s">
        <v>97</v>
      </c>
    </row>
    <row r="4" spans="1:19" ht="27.75" customHeight="1" thickTop="1">
      <c r="A4" s="89" t="s">
        <v>19</v>
      </c>
      <c r="B4" s="3">
        <v>1955266</v>
      </c>
      <c r="C4" s="2">
        <v>2794833</v>
      </c>
      <c r="D4" s="2">
        <v>7447099</v>
      </c>
      <c r="E4" s="2">
        <v>1947513</v>
      </c>
      <c r="F4" s="2">
        <v>966816</v>
      </c>
      <c r="G4" s="2">
        <v>1291141</v>
      </c>
      <c r="H4" s="2">
        <v>2072343</v>
      </c>
      <c r="I4" s="2">
        <v>2155671</v>
      </c>
      <c r="J4" s="2">
        <v>1387699</v>
      </c>
      <c r="K4" s="2">
        <v>1401764</v>
      </c>
      <c r="L4" s="2">
        <v>1150008</v>
      </c>
      <c r="M4" s="2">
        <v>945207</v>
      </c>
      <c r="N4" s="87">
        <f t="shared" ref="N4:N28" si="0">SUM(B4:M4)</f>
        <v>25515360</v>
      </c>
      <c r="O4" s="97">
        <f>N4/$N$30</f>
        <v>0.28560775818602241</v>
      </c>
      <c r="P4" s="98">
        <f>O4</f>
        <v>0.28560775818602241</v>
      </c>
      <c r="Q4" s="79"/>
      <c r="R4" s="79"/>
      <c r="S4" s="79"/>
    </row>
    <row r="5" spans="1:19" ht="27.75" customHeight="1">
      <c r="A5" s="90" t="s">
        <v>23</v>
      </c>
      <c r="B5" s="4">
        <v>1343540</v>
      </c>
      <c r="C5" s="1">
        <v>682509</v>
      </c>
      <c r="D5" s="1">
        <v>2083291</v>
      </c>
      <c r="E5" s="1">
        <v>1869263</v>
      </c>
      <c r="F5" s="1">
        <v>1034898</v>
      </c>
      <c r="G5" s="1">
        <v>1842581</v>
      </c>
      <c r="H5" s="1">
        <v>1559622</v>
      </c>
      <c r="I5" s="1">
        <v>2210419</v>
      </c>
      <c r="J5" s="1">
        <v>1345418</v>
      </c>
      <c r="K5" s="1">
        <v>1949200</v>
      </c>
      <c r="L5" s="1">
        <v>3240746</v>
      </c>
      <c r="M5" s="1">
        <v>1262674</v>
      </c>
      <c r="N5" s="88">
        <f t="shared" si="0"/>
        <v>20424161</v>
      </c>
      <c r="O5" s="97">
        <f t="shared" ref="O5:O28" si="1">N5/$N$30</f>
        <v>0.22861910770768626</v>
      </c>
      <c r="P5" s="99">
        <f>P4+O5</f>
        <v>0.5142268658937087</v>
      </c>
      <c r="Q5" s="78"/>
      <c r="R5" s="78"/>
      <c r="S5" s="78"/>
    </row>
    <row r="6" spans="1:19" ht="27.75" customHeight="1">
      <c r="A6" s="90" t="s">
        <v>26</v>
      </c>
      <c r="B6" s="4">
        <v>1057280</v>
      </c>
      <c r="C6" s="1">
        <v>862060</v>
      </c>
      <c r="D6" s="1">
        <v>1626864</v>
      </c>
      <c r="E6" s="1">
        <v>404338</v>
      </c>
      <c r="F6" s="1">
        <v>159000</v>
      </c>
      <c r="G6" s="1">
        <v>1101560</v>
      </c>
      <c r="H6" s="1">
        <v>1965272</v>
      </c>
      <c r="I6" s="1">
        <v>589482</v>
      </c>
      <c r="J6" s="1">
        <v>929246</v>
      </c>
      <c r="K6" s="1">
        <v>1284975</v>
      </c>
      <c r="L6" s="1">
        <v>720534</v>
      </c>
      <c r="M6" s="1">
        <v>825025</v>
      </c>
      <c r="N6" s="88">
        <f t="shared" si="0"/>
        <v>11525636</v>
      </c>
      <c r="O6" s="97">
        <f t="shared" si="1"/>
        <v>0.1290129184784426</v>
      </c>
      <c r="P6" s="99">
        <f t="shared" ref="P6:P28" si="2">P5+O6</f>
        <v>0.64323978437215135</v>
      </c>
      <c r="Q6" s="78"/>
      <c r="R6" s="78"/>
      <c r="S6" s="78"/>
    </row>
    <row r="7" spans="1:19" ht="27.75" customHeight="1">
      <c r="A7" s="90" t="s">
        <v>64</v>
      </c>
      <c r="B7" s="4">
        <v>955100</v>
      </c>
      <c r="C7" s="1">
        <v>603050</v>
      </c>
      <c r="D7" s="1">
        <v>1352647</v>
      </c>
      <c r="E7" s="1">
        <v>657634</v>
      </c>
      <c r="F7" s="1">
        <v>424216</v>
      </c>
      <c r="G7" s="1">
        <v>746192</v>
      </c>
      <c r="H7" s="1">
        <v>1507819</v>
      </c>
      <c r="I7" s="1">
        <v>687278</v>
      </c>
      <c r="J7" s="1">
        <v>644435</v>
      </c>
      <c r="K7" s="1">
        <v>805517</v>
      </c>
      <c r="L7" s="1">
        <v>1113550</v>
      </c>
      <c r="M7" s="1">
        <v>1049726</v>
      </c>
      <c r="N7" s="88">
        <f t="shared" si="0"/>
        <v>10547164</v>
      </c>
      <c r="O7" s="97">
        <f t="shared" si="1"/>
        <v>0.11806033170844232</v>
      </c>
      <c r="P7" s="99">
        <f t="shared" si="2"/>
        <v>0.76130011608059367</v>
      </c>
      <c r="Q7" s="78"/>
      <c r="R7" s="78"/>
      <c r="S7" s="78"/>
    </row>
    <row r="8" spans="1:19" ht="27.75" customHeight="1">
      <c r="A8" s="90" t="s">
        <v>70</v>
      </c>
      <c r="B8" s="4">
        <v>208700</v>
      </c>
      <c r="C8" s="1">
        <v>228361</v>
      </c>
      <c r="D8" s="1">
        <v>493230</v>
      </c>
      <c r="E8" s="1">
        <v>293697</v>
      </c>
      <c r="F8" s="1">
        <v>135468</v>
      </c>
      <c r="G8" s="1">
        <v>308990</v>
      </c>
      <c r="H8" s="1">
        <v>465525</v>
      </c>
      <c r="I8" s="1">
        <v>235500</v>
      </c>
      <c r="J8" s="1">
        <v>233240</v>
      </c>
      <c r="K8" s="1">
        <v>306852</v>
      </c>
      <c r="L8" s="1">
        <v>425203</v>
      </c>
      <c r="M8" s="1">
        <v>241178</v>
      </c>
      <c r="N8" s="88">
        <f t="shared" si="0"/>
        <v>3575944</v>
      </c>
      <c r="O8" s="97">
        <f t="shared" si="1"/>
        <v>4.0027550041965225E-2</v>
      </c>
      <c r="P8" s="99">
        <f t="shared" si="2"/>
        <v>0.8013276661225589</v>
      </c>
      <c r="Q8" s="78"/>
      <c r="R8" s="78"/>
      <c r="S8" s="78"/>
    </row>
    <row r="9" spans="1:19" ht="27.75" customHeight="1">
      <c r="A9" s="90" t="s">
        <v>98</v>
      </c>
      <c r="B9" s="4">
        <v>210812</v>
      </c>
      <c r="C9" s="1">
        <v>239040</v>
      </c>
      <c r="D9" s="1">
        <v>274815</v>
      </c>
      <c r="E9" s="1">
        <v>267425</v>
      </c>
      <c r="F9" s="1">
        <v>198780</v>
      </c>
      <c r="G9" s="1">
        <v>237325</v>
      </c>
      <c r="H9" s="1">
        <v>300088</v>
      </c>
      <c r="I9" s="1">
        <v>373490</v>
      </c>
      <c r="J9" s="1">
        <v>243130</v>
      </c>
      <c r="K9" s="1">
        <v>236070</v>
      </c>
      <c r="L9" s="1">
        <v>443660</v>
      </c>
      <c r="M9" s="1">
        <v>208337</v>
      </c>
      <c r="N9" s="88">
        <f t="shared" si="0"/>
        <v>3232972</v>
      </c>
      <c r="O9" s="97">
        <f t="shared" si="1"/>
        <v>3.6188471775361247E-2</v>
      </c>
      <c r="P9" s="99">
        <f t="shared" si="2"/>
        <v>0.83751613789792012</v>
      </c>
      <c r="Q9" s="78"/>
      <c r="R9" s="78"/>
      <c r="S9" s="78"/>
    </row>
    <row r="10" spans="1:19" ht="27.75" customHeight="1">
      <c r="A10" s="92" t="s">
        <v>29</v>
      </c>
      <c r="B10" s="4">
        <v>83516</v>
      </c>
      <c r="C10" s="1">
        <v>191242</v>
      </c>
      <c r="D10" s="1">
        <v>748744</v>
      </c>
      <c r="E10" s="1">
        <v>774744</v>
      </c>
      <c r="F10" s="1">
        <v>257816</v>
      </c>
      <c r="G10" s="1">
        <v>33720</v>
      </c>
      <c r="H10" s="1">
        <v>0</v>
      </c>
      <c r="I10" s="1">
        <v>7620</v>
      </c>
      <c r="J10" s="1">
        <v>11220</v>
      </c>
      <c r="K10" s="1">
        <v>56180</v>
      </c>
      <c r="L10" s="1">
        <v>104290</v>
      </c>
      <c r="M10" s="1">
        <v>33770</v>
      </c>
      <c r="N10" s="88">
        <f t="shared" si="0"/>
        <v>2302862</v>
      </c>
      <c r="O10" s="97">
        <f t="shared" si="1"/>
        <v>2.5777228039572241E-2</v>
      </c>
      <c r="P10" s="99">
        <f t="shared" si="2"/>
        <v>0.8632933659374924</v>
      </c>
      <c r="Q10" s="78"/>
      <c r="R10" s="78"/>
      <c r="S10" s="78"/>
    </row>
    <row r="11" spans="1:19" ht="27.75" customHeight="1">
      <c r="A11" s="90" t="s">
        <v>99</v>
      </c>
      <c r="B11" s="4">
        <v>192018</v>
      </c>
      <c r="C11" s="1">
        <v>201158</v>
      </c>
      <c r="D11" s="1">
        <v>233530</v>
      </c>
      <c r="E11" s="1">
        <v>275230</v>
      </c>
      <c r="F11" s="1">
        <v>124306</v>
      </c>
      <c r="G11" s="1">
        <v>95510</v>
      </c>
      <c r="H11" s="1">
        <v>186700</v>
      </c>
      <c r="I11" s="1">
        <v>65980</v>
      </c>
      <c r="J11" s="1">
        <v>24410</v>
      </c>
      <c r="K11" s="1">
        <v>76280</v>
      </c>
      <c r="L11" s="1">
        <v>255670</v>
      </c>
      <c r="M11" s="1">
        <v>120460</v>
      </c>
      <c r="N11" s="88">
        <f t="shared" si="0"/>
        <v>1851252</v>
      </c>
      <c r="O11" s="97">
        <f t="shared" si="1"/>
        <v>2.0722103609644951E-2</v>
      </c>
      <c r="P11" s="99">
        <f t="shared" si="2"/>
        <v>0.88401546954713739</v>
      </c>
      <c r="Q11" s="78"/>
      <c r="R11" s="78"/>
      <c r="S11" s="78"/>
    </row>
    <row r="12" spans="1:19" ht="27.75" customHeight="1">
      <c r="A12" s="90" t="s">
        <v>100</v>
      </c>
      <c r="B12" s="4">
        <v>98418</v>
      </c>
      <c r="C12" s="1">
        <v>94746</v>
      </c>
      <c r="D12" s="1">
        <v>309296</v>
      </c>
      <c r="E12" s="1">
        <v>48920</v>
      </c>
      <c r="F12" s="1">
        <v>43430</v>
      </c>
      <c r="G12" s="1">
        <v>62730</v>
      </c>
      <c r="H12" s="1">
        <v>181288</v>
      </c>
      <c r="I12" s="1">
        <v>172678</v>
      </c>
      <c r="J12" s="1">
        <v>90392</v>
      </c>
      <c r="K12" s="1">
        <v>145550</v>
      </c>
      <c r="L12" s="1">
        <v>252248</v>
      </c>
      <c r="M12" s="1">
        <v>81802</v>
      </c>
      <c r="N12" s="88">
        <f t="shared" si="0"/>
        <v>1581498</v>
      </c>
      <c r="O12" s="97">
        <f t="shared" si="1"/>
        <v>1.7702595548551071E-2</v>
      </c>
      <c r="P12" s="99">
        <f t="shared" si="2"/>
        <v>0.90171806509568841</v>
      </c>
      <c r="Q12" s="78"/>
      <c r="R12" s="78"/>
      <c r="S12" s="78"/>
    </row>
    <row r="13" spans="1:19" ht="27.75" customHeight="1">
      <c r="A13" s="90" t="s">
        <v>101</v>
      </c>
      <c r="B13" s="4">
        <v>53210</v>
      </c>
      <c r="C13" s="1">
        <v>120535</v>
      </c>
      <c r="D13" s="1">
        <v>40973</v>
      </c>
      <c r="E13" s="1">
        <v>32495</v>
      </c>
      <c r="F13" s="1">
        <v>25085</v>
      </c>
      <c r="G13" s="1">
        <v>37620</v>
      </c>
      <c r="H13" s="1">
        <v>168780</v>
      </c>
      <c r="I13" s="1">
        <v>192550</v>
      </c>
      <c r="J13" s="1">
        <v>127260</v>
      </c>
      <c r="K13" s="1">
        <v>134123</v>
      </c>
      <c r="L13" s="1">
        <v>183468</v>
      </c>
      <c r="M13" s="1">
        <v>51510</v>
      </c>
      <c r="N13" s="88">
        <f t="shared" si="0"/>
        <v>1167609</v>
      </c>
      <c r="O13" s="97">
        <f t="shared" si="1"/>
        <v>1.3069703462064555E-2</v>
      </c>
      <c r="P13" s="99">
        <f t="shared" si="2"/>
        <v>0.91478776855775301</v>
      </c>
      <c r="Q13" s="78"/>
      <c r="R13" s="78"/>
      <c r="S13" s="78"/>
    </row>
    <row r="14" spans="1:19" ht="27.75" customHeight="1">
      <c r="A14" s="90" t="s">
        <v>102</v>
      </c>
      <c r="B14" s="4">
        <v>72310</v>
      </c>
      <c r="C14" s="1">
        <v>75520</v>
      </c>
      <c r="D14" s="1">
        <v>155870</v>
      </c>
      <c r="E14" s="1">
        <v>122920</v>
      </c>
      <c r="F14" s="1">
        <v>57680</v>
      </c>
      <c r="G14" s="1">
        <v>169438</v>
      </c>
      <c r="H14" s="1">
        <v>92050</v>
      </c>
      <c r="I14" s="1">
        <v>88240</v>
      </c>
      <c r="J14" s="1">
        <v>40470</v>
      </c>
      <c r="K14" s="1">
        <v>29080</v>
      </c>
      <c r="L14" s="1">
        <v>59536</v>
      </c>
      <c r="M14" s="1">
        <v>22702</v>
      </c>
      <c r="N14" s="88">
        <f t="shared" si="0"/>
        <v>985816</v>
      </c>
      <c r="O14" s="97">
        <f t="shared" si="1"/>
        <v>1.1034792287622509E-2</v>
      </c>
      <c r="P14" s="99">
        <f t="shared" si="2"/>
        <v>0.92582256084537551</v>
      </c>
      <c r="Q14" s="78"/>
      <c r="R14" s="78"/>
      <c r="S14" s="78"/>
    </row>
    <row r="15" spans="1:19" ht="27.75" customHeight="1">
      <c r="A15" s="90" t="s">
        <v>103</v>
      </c>
      <c r="B15" s="4">
        <v>20780</v>
      </c>
      <c r="C15" s="1">
        <v>25800</v>
      </c>
      <c r="D15" s="1">
        <v>118040</v>
      </c>
      <c r="E15" s="1">
        <v>180821</v>
      </c>
      <c r="F15" s="1">
        <v>143100</v>
      </c>
      <c r="G15" s="1">
        <v>78170</v>
      </c>
      <c r="H15" s="1">
        <v>110570</v>
      </c>
      <c r="I15" s="1">
        <v>56150</v>
      </c>
      <c r="J15" s="1">
        <v>47710</v>
      </c>
      <c r="K15" s="1">
        <v>50020</v>
      </c>
      <c r="L15" s="1">
        <v>69700</v>
      </c>
      <c r="M15" s="1">
        <v>76410</v>
      </c>
      <c r="N15" s="88">
        <f t="shared" si="0"/>
        <v>977271</v>
      </c>
      <c r="O15" s="97">
        <f t="shared" si="1"/>
        <v>1.0939143302317204E-2</v>
      </c>
      <c r="P15" s="99">
        <f t="shared" si="2"/>
        <v>0.93676170414769266</v>
      </c>
      <c r="Q15" s="78"/>
      <c r="R15" s="78"/>
      <c r="S15" s="78"/>
    </row>
    <row r="16" spans="1:19" ht="27.75" customHeight="1">
      <c r="A16" s="90" t="s">
        <v>104</v>
      </c>
      <c r="B16" s="4">
        <v>67870</v>
      </c>
      <c r="C16" s="1">
        <v>87156</v>
      </c>
      <c r="D16" s="1">
        <v>102390</v>
      </c>
      <c r="E16" s="1">
        <v>107104</v>
      </c>
      <c r="F16" s="1">
        <v>26180</v>
      </c>
      <c r="G16" s="1">
        <v>87210</v>
      </c>
      <c r="H16" s="1">
        <v>71000</v>
      </c>
      <c r="I16" s="1">
        <v>49880</v>
      </c>
      <c r="J16" s="1">
        <v>22440</v>
      </c>
      <c r="K16" s="1">
        <v>72990</v>
      </c>
      <c r="L16" s="1">
        <v>133395</v>
      </c>
      <c r="M16" s="1">
        <v>109570</v>
      </c>
      <c r="N16" s="88">
        <f t="shared" si="0"/>
        <v>937185</v>
      </c>
      <c r="O16" s="97">
        <f t="shared" si="1"/>
        <v>1.0490438185295737E-2</v>
      </c>
      <c r="P16" s="99">
        <f t="shared" si="2"/>
        <v>0.94725214233298838</v>
      </c>
      <c r="Q16" s="78"/>
      <c r="R16" s="78"/>
      <c r="S16" s="78"/>
    </row>
    <row r="17" spans="1:19" ht="27.75" customHeight="1">
      <c r="A17" s="90" t="s">
        <v>67</v>
      </c>
      <c r="B17" s="4">
        <v>159818</v>
      </c>
      <c r="C17" s="1">
        <v>134266</v>
      </c>
      <c r="D17" s="1">
        <v>19930</v>
      </c>
      <c r="E17" s="1">
        <v>63570</v>
      </c>
      <c r="F17" s="1">
        <v>23540</v>
      </c>
      <c r="G17" s="1">
        <v>33150</v>
      </c>
      <c r="H17" s="1">
        <v>24280</v>
      </c>
      <c r="I17" s="1">
        <v>77780</v>
      </c>
      <c r="J17" s="1">
        <v>10325</v>
      </c>
      <c r="K17" s="1">
        <v>102110</v>
      </c>
      <c r="L17" s="1">
        <v>161390</v>
      </c>
      <c r="M17" s="1">
        <v>124420</v>
      </c>
      <c r="N17" s="88">
        <f t="shared" si="0"/>
        <v>934579</v>
      </c>
      <c r="O17" s="97">
        <f t="shared" si="1"/>
        <v>1.0461267763329016E-2</v>
      </c>
      <c r="P17" s="99">
        <f t="shared" si="2"/>
        <v>0.95771341009631739</v>
      </c>
      <c r="Q17" s="78"/>
      <c r="R17" s="78"/>
      <c r="S17" s="78"/>
    </row>
    <row r="18" spans="1:19" ht="27.75" customHeight="1">
      <c r="A18" s="90" t="s">
        <v>76</v>
      </c>
      <c r="B18" s="4">
        <v>60930</v>
      </c>
      <c r="C18" s="1">
        <v>18990</v>
      </c>
      <c r="D18" s="1">
        <v>46940</v>
      </c>
      <c r="E18" s="1">
        <v>111330</v>
      </c>
      <c r="F18" s="1">
        <v>113570</v>
      </c>
      <c r="G18" s="1">
        <v>99552</v>
      </c>
      <c r="H18" s="1">
        <v>67670</v>
      </c>
      <c r="I18" s="1">
        <v>20920</v>
      </c>
      <c r="J18" s="1">
        <v>33200</v>
      </c>
      <c r="K18" s="1">
        <v>55590</v>
      </c>
      <c r="L18" s="1">
        <v>19240</v>
      </c>
      <c r="M18" s="1">
        <v>11890</v>
      </c>
      <c r="N18" s="88">
        <f t="shared" si="0"/>
        <v>659822</v>
      </c>
      <c r="O18" s="97">
        <f t="shared" si="1"/>
        <v>7.3857583127111548E-3</v>
      </c>
      <c r="P18" s="99">
        <f t="shared" si="2"/>
        <v>0.96509916840902854</v>
      </c>
      <c r="Q18" s="78"/>
      <c r="R18" s="78"/>
      <c r="S18" s="78"/>
    </row>
    <row r="19" spans="1:19" ht="27.75" customHeight="1">
      <c r="A19" s="90" t="s">
        <v>105</v>
      </c>
      <c r="B19" s="4">
        <v>44556</v>
      </c>
      <c r="C19" s="1">
        <v>41420</v>
      </c>
      <c r="D19" s="1">
        <v>45116</v>
      </c>
      <c r="E19" s="1">
        <v>60088</v>
      </c>
      <c r="F19" s="1">
        <v>24278</v>
      </c>
      <c r="G19" s="1">
        <v>57960</v>
      </c>
      <c r="H19" s="1">
        <v>39002</v>
      </c>
      <c r="I19" s="1">
        <v>73976</v>
      </c>
      <c r="J19" s="1">
        <v>33114</v>
      </c>
      <c r="K19" s="1">
        <v>57524</v>
      </c>
      <c r="L19" s="1">
        <v>59744</v>
      </c>
      <c r="M19" s="1">
        <v>40378</v>
      </c>
      <c r="N19" s="88">
        <f t="shared" si="0"/>
        <v>577156</v>
      </c>
      <c r="O19" s="97">
        <f t="shared" si="1"/>
        <v>6.4604313356194836E-3</v>
      </c>
      <c r="P19" s="99">
        <f t="shared" si="2"/>
        <v>0.97155959974464801</v>
      </c>
      <c r="Q19" s="78"/>
      <c r="R19" s="78"/>
      <c r="S19" s="78"/>
    </row>
    <row r="20" spans="1:19" ht="27.75" customHeight="1">
      <c r="A20" s="90" t="s">
        <v>68</v>
      </c>
      <c r="B20" s="4">
        <v>33146</v>
      </c>
      <c r="C20" s="1">
        <v>44428</v>
      </c>
      <c r="D20" s="1">
        <v>38836</v>
      </c>
      <c r="E20" s="1">
        <v>43046</v>
      </c>
      <c r="F20" s="1">
        <v>15418</v>
      </c>
      <c r="G20" s="1">
        <v>33540</v>
      </c>
      <c r="H20" s="1">
        <v>46566</v>
      </c>
      <c r="I20" s="1">
        <v>44410</v>
      </c>
      <c r="J20" s="1">
        <v>47086</v>
      </c>
      <c r="K20" s="1">
        <v>54558</v>
      </c>
      <c r="L20" s="1">
        <v>73634</v>
      </c>
      <c r="M20" s="1">
        <v>27699</v>
      </c>
      <c r="N20" s="88">
        <f t="shared" si="0"/>
        <v>502367</v>
      </c>
      <c r="O20" s="97">
        <f t="shared" si="1"/>
        <v>5.6232760445722703E-3</v>
      </c>
      <c r="P20" s="99">
        <f t="shared" si="2"/>
        <v>0.97718287578922025</v>
      </c>
      <c r="Q20" s="78"/>
      <c r="R20" s="78"/>
      <c r="S20" s="78"/>
    </row>
    <row r="21" spans="1:19" ht="27.75" customHeight="1">
      <c r="A21" s="90" t="s">
        <v>75</v>
      </c>
      <c r="B21" s="4">
        <v>11070</v>
      </c>
      <c r="C21" s="1">
        <v>18980</v>
      </c>
      <c r="D21" s="1">
        <v>12350</v>
      </c>
      <c r="E21" s="1">
        <v>34376</v>
      </c>
      <c r="F21" s="1">
        <v>14000</v>
      </c>
      <c r="G21" s="1">
        <v>3840</v>
      </c>
      <c r="H21" s="1">
        <v>102090</v>
      </c>
      <c r="I21" s="1">
        <v>27150</v>
      </c>
      <c r="J21" s="1">
        <v>14540</v>
      </c>
      <c r="K21" s="1">
        <v>62790</v>
      </c>
      <c r="L21" s="1">
        <v>79260</v>
      </c>
      <c r="M21" s="1">
        <v>56400</v>
      </c>
      <c r="N21" s="88">
        <f t="shared" si="0"/>
        <v>436846</v>
      </c>
      <c r="O21" s="97">
        <f t="shared" si="1"/>
        <v>4.8898626839884345E-3</v>
      </c>
      <c r="P21" s="99">
        <f t="shared" si="2"/>
        <v>0.98207273847320864</v>
      </c>
      <c r="Q21" s="78"/>
      <c r="R21" s="78"/>
      <c r="S21" s="78"/>
    </row>
    <row r="22" spans="1:19" ht="27.75" customHeight="1">
      <c r="A22" s="90" t="s">
        <v>62</v>
      </c>
      <c r="B22" s="4">
        <v>41070</v>
      </c>
      <c r="C22" s="1">
        <v>13944</v>
      </c>
      <c r="D22" s="1">
        <v>29338</v>
      </c>
      <c r="E22" s="1">
        <v>20432</v>
      </c>
      <c r="F22" s="1">
        <v>8542</v>
      </c>
      <c r="G22" s="1">
        <v>17406</v>
      </c>
      <c r="H22" s="1">
        <v>33708</v>
      </c>
      <c r="I22" s="1">
        <v>38570</v>
      </c>
      <c r="J22" s="1">
        <v>21210</v>
      </c>
      <c r="K22" s="1">
        <v>34564</v>
      </c>
      <c r="L22" s="1">
        <v>53580</v>
      </c>
      <c r="M22" s="1">
        <v>27688</v>
      </c>
      <c r="N22" s="88">
        <f t="shared" si="0"/>
        <v>340052</v>
      </c>
      <c r="O22" s="97">
        <f t="shared" si="1"/>
        <v>3.8063930662421887E-3</v>
      </c>
      <c r="P22" s="99">
        <f t="shared" si="2"/>
        <v>0.98587913153945084</v>
      </c>
      <c r="Q22" s="78"/>
      <c r="R22" s="78"/>
      <c r="S22" s="78"/>
    </row>
    <row r="23" spans="1:19" ht="27.75" customHeight="1">
      <c r="A23" s="90" t="s">
        <v>106</v>
      </c>
      <c r="B23" s="4">
        <v>33150</v>
      </c>
      <c r="C23" s="1">
        <v>26610</v>
      </c>
      <c r="D23" s="1">
        <v>48300</v>
      </c>
      <c r="E23" s="1">
        <v>35750</v>
      </c>
      <c r="F23" s="1">
        <v>12430</v>
      </c>
      <c r="G23" s="1">
        <v>38660</v>
      </c>
      <c r="H23" s="1">
        <v>28620</v>
      </c>
      <c r="I23" s="1">
        <v>34200</v>
      </c>
      <c r="J23" s="1">
        <v>6770</v>
      </c>
      <c r="K23" s="1">
        <v>13430</v>
      </c>
      <c r="L23" s="1">
        <v>14230</v>
      </c>
      <c r="M23" s="1">
        <v>7140</v>
      </c>
      <c r="N23" s="88">
        <f t="shared" si="0"/>
        <v>299290</v>
      </c>
      <c r="O23" s="97">
        <f t="shared" si="1"/>
        <v>3.350121101465731E-3</v>
      </c>
      <c r="P23" s="99">
        <f t="shared" si="2"/>
        <v>0.98922925264091655</v>
      </c>
      <c r="Q23" s="78"/>
      <c r="R23" s="78"/>
      <c r="S23" s="78"/>
    </row>
    <row r="24" spans="1:19" ht="27.75" customHeight="1">
      <c r="A24" s="90" t="s">
        <v>107</v>
      </c>
      <c r="B24" s="4">
        <v>7410</v>
      </c>
      <c r="C24" s="1">
        <v>31981</v>
      </c>
      <c r="D24" s="1">
        <v>17930</v>
      </c>
      <c r="E24" s="1">
        <v>24440</v>
      </c>
      <c r="F24" s="1">
        <v>13220</v>
      </c>
      <c r="G24" s="1">
        <v>19100</v>
      </c>
      <c r="H24" s="1">
        <v>24070</v>
      </c>
      <c r="I24" s="1">
        <v>19248</v>
      </c>
      <c r="J24" s="1">
        <v>18400</v>
      </c>
      <c r="K24" s="1">
        <v>17300</v>
      </c>
      <c r="L24" s="1">
        <v>39990</v>
      </c>
      <c r="M24" s="1">
        <v>10498</v>
      </c>
      <c r="N24" s="88">
        <f t="shared" si="0"/>
        <v>243587</v>
      </c>
      <c r="O24" s="97">
        <f t="shared" si="1"/>
        <v>2.7266061303175279E-3</v>
      </c>
      <c r="P24" s="99">
        <f t="shared" si="2"/>
        <v>0.99195585877123404</v>
      </c>
      <c r="Q24" s="78"/>
      <c r="R24" s="78"/>
      <c r="S24" s="78"/>
    </row>
    <row r="25" spans="1:19" ht="27.75" customHeight="1">
      <c r="A25" s="90" t="s">
        <v>72</v>
      </c>
      <c r="B25" s="4">
        <v>19108</v>
      </c>
      <c r="C25" s="1">
        <v>17420</v>
      </c>
      <c r="D25" s="1">
        <v>5040</v>
      </c>
      <c r="E25" s="1">
        <v>6320</v>
      </c>
      <c r="F25" s="1">
        <v>5200</v>
      </c>
      <c r="G25" s="1">
        <v>15440</v>
      </c>
      <c r="H25" s="1">
        <v>37140</v>
      </c>
      <c r="I25" s="1">
        <v>75020</v>
      </c>
      <c r="J25" s="1">
        <v>694</v>
      </c>
      <c r="K25" s="1">
        <v>26550</v>
      </c>
      <c r="L25" s="1">
        <v>23590</v>
      </c>
      <c r="M25" s="1">
        <v>2080</v>
      </c>
      <c r="N25" s="88">
        <f t="shared" si="0"/>
        <v>233602</v>
      </c>
      <c r="O25" s="97">
        <f t="shared" si="1"/>
        <v>2.6148384160666832E-3</v>
      </c>
      <c r="P25" s="99">
        <f t="shared" si="2"/>
        <v>0.99457069718730073</v>
      </c>
      <c r="Q25" s="78"/>
      <c r="R25" s="78"/>
      <c r="S25" s="78"/>
    </row>
    <row r="26" spans="1:19" ht="27.75" customHeight="1">
      <c r="A26" s="90" t="s">
        <v>108</v>
      </c>
      <c r="B26" s="4">
        <v>26840</v>
      </c>
      <c r="C26" s="1">
        <v>2500</v>
      </c>
      <c r="D26" s="1">
        <v>7238</v>
      </c>
      <c r="E26" s="1">
        <v>0</v>
      </c>
      <c r="F26" s="1">
        <v>980</v>
      </c>
      <c r="G26" s="1">
        <v>23855</v>
      </c>
      <c r="H26" s="1">
        <v>20710</v>
      </c>
      <c r="I26" s="1">
        <v>23140</v>
      </c>
      <c r="J26" s="1">
        <v>16920</v>
      </c>
      <c r="K26" s="1">
        <v>35270</v>
      </c>
      <c r="L26" s="1">
        <v>37300</v>
      </c>
      <c r="M26" s="1">
        <v>12000</v>
      </c>
      <c r="N26" s="88">
        <f t="shared" si="0"/>
        <v>206753</v>
      </c>
      <c r="O26" s="97">
        <f t="shared" si="1"/>
        <v>2.3143024761647373E-3</v>
      </c>
      <c r="P26" s="99">
        <f t="shared" si="2"/>
        <v>0.99688499966346544</v>
      </c>
      <c r="Q26" s="78"/>
      <c r="R26" s="78"/>
      <c r="S26" s="78"/>
    </row>
    <row r="27" spans="1:19" ht="27.75" customHeight="1">
      <c r="A27" s="93" t="s">
        <v>42</v>
      </c>
      <c r="B27" s="4">
        <v>17300</v>
      </c>
      <c r="C27" s="1">
        <v>6040</v>
      </c>
      <c r="D27" s="1">
        <v>13050</v>
      </c>
      <c r="E27" s="1">
        <v>13930</v>
      </c>
      <c r="F27" s="1">
        <v>7470</v>
      </c>
      <c r="G27" s="1">
        <v>12790</v>
      </c>
      <c r="H27" s="1">
        <v>22104</v>
      </c>
      <c r="I27" s="1">
        <v>13386</v>
      </c>
      <c r="J27" s="1">
        <v>9216</v>
      </c>
      <c r="K27" s="1">
        <v>9387</v>
      </c>
      <c r="L27" s="1">
        <v>18846</v>
      </c>
      <c r="M27" s="1">
        <v>9316</v>
      </c>
      <c r="N27" s="88">
        <f t="shared" si="0"/>
        <v>152835</v>
      </c>
      <c r="O27" s="97">
        <f t="shared" si="1"/>
        <v>1.7107680127719435E-3</v>
      </c>
      <c r="P27" s="99">
        <f t="shared" si="2"/>
        <v>0.99859576767623737</v>
      </c>
      <c r="Q27" s="78"/>
      <c r="R27" s="78"/>
      <c r="S27" s="78"/>
    </row>
    <row r="28" spans="1:19" ht="27.75" customHeight="1">
      <c r="A28" s="91" t="s">
        <v>109</v>
      </c>
      <c r="B28" s="4">
        <v>8820</v>
      </c>
      <c r="C28" s="1">
        <v>10810</v>
      </c>
      <c r="D28" s="1">
        <v>3500</v>
      </c>
      <c r="E28" s="1">
        <v>48940</v>
      </c>
      <c r="F28" s="1">
        <v>13000</v>
      </c>
      <c r="G28" s="1">
        <v>0</v>
      </c>
      <c r="H28" s="1">
        <v>800</v>
      </c>
      <c r="I28" s="1">
        <v>0</v>
      </c>
      <c r="J28" s="1">
        <v>0</v>
      </c>
      <c r="K28" s="1">
        <v>2580</v>
      </c>
      <c r="L28" s="1">
        <v>800</v>
      </c>
      <c r="M28" s="1">
        <v>36200</v>
      </c>
      <c r="N28" s="88">
        <f t="shared" si="0"/>
        <v>125450</v>
      </c>
      <c r="O28" s="97">
        <f t="shared" si="1"/>
        <v>1.404232323762491E-3</v>
      </c>
      <c r="P28" s="99">
        <f t="shared" si="2"/>
        <v>0.99999999999999989</v>
      </c>
      <c r="Q28" s="78"/>
      <c r="R28" s="78"/>
      <c r="S28" s="78"/>
    </row>
    <row r="30" spans="1:19">
      <c r="M30" s="78" t="s">
        <v>85</v>
      </c>
      <c r="N30" s="96">
        <f>SUM(N4:N29)</f>
        <v>89337069</v>
      </c>
      <c r="O30" s="95"/>
    </row>
  </sheetData>
  <phoneticPr fontId="2"/>
  <pageMargins left="0.2" right="0.2" top="0.53" bottom="0.45" header="0.32" footer="0.34"/>
  <pageSetup paperSize="9" scale="73" orientation="landscape" r:id="rId1"/>
  <headerFooter alignWithMargins="0">
    <oddHeader>&amp;L学籍番号：　　　　　　　　　　　名前：&amp;CＡＢＣ分析&amp;R&amp;D</oddHeader>
    <oddFooter>&amp;L&amp;D&amp;T&amp;R&amp;F&amp;A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2</vt:i4>
      </vt:variant>
    </vt:vector>
  </HeadingPairs>
  <TitlesOfParts>
    <vt:vector size="6" baseType="lpstr">
      <vt:lpstr>Sheet1</vt:lpstr>
      <vt:lpstr>Sheet1 (2)</vt:lpstr>
      <vt:lpstr>Sheet4</vt:lpstr>
      <vt:lpstr>Sheet3</vt:lpstr>
      <vt:lpstr>パレート図</vt:lpstr>
      <vt:lpstr>Graph2</vt:lpstr>
    </vt:vector>
  </TitlesOfParts>
  <Company>agu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</dc:creator>
  <cp:lastModifiedBy>iida</cp:lastModifiedBy>
  <cp:lastPrinted>2012-10-25T12:38:09Z</cp:lastPrinted>
  <dcterms:created xsi:type="dcterms:W3CDTF">2000-07-14T07:39:11Z</dcterms:created>
  <dcterms:modified xsi:type="dcterms:W3CDTF">2012-10-25T12:38:24Z</dcterms:modified>
</cp:coreProperties>
</file>